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tabRatio="683" activeTab="6"/>
  </bookViews>
  <sheets>
    <sheet name="留置针类" sheetId="21" r:id="rId1"/>
    <sheet name="基础护理类" sheetId="9" r:id="rId2"/>
    <sheet name="医技辅助材料类" sheetId="24" r:id="rId3"/>
    <sheet name="辅助康复类" sheetId="25" r:id="rId4"/>
    <sheet name="体征测量类" sheetId="26" r:id="rId5"/>
    <sheet name="纱布棉球类" sheetId="12" r:id="rId6"/>
    <sheet name="中药房辅助材料类" sheetId="28" r:id="rId7"/>
  </sheets>
  <calcPr calcId="124519"/>
</workbook>
</file>

<file path=xl/calcChain.xml><?xml version="1.0" encoding="utf-8"?>
<calcChain xmlns="http://schemas.openxmlformats.org/spreadsheetml/2006/main">
  <c r="I6" i="28"/>
  <c r="I5"/>
  <c r="I4"/>
  <c r="I3"/>
  <c r="I11" i="26" l="1"/>
  <c r="I20" i="12"/>
  <c r="I19"/>
  <c r="I20" i="9"/>
  <c r="I10" i="26"/>
  <c r="I9"/>
  <c r="I14"/>
  <c r="I15"/>
  <c r="I13"/>
  <c r="I12"/>
  <c r="I8"/>
  <c r="I7"/>
  <c r="I6"/>
  <c r="I5"/>
  <c r="I4"/>
  <c r="I3"/>
  <c r="I18" i="25"/>
  <c r="I17"/>
  <c r="I16"/>
  <c r="I15"/>
  <c r="I14"/>
  <c r="I13"/>
  <c r="I12"/>
  <c r="I11"/>
  <c r="I10"/>
  <c r="I9"/>
  <c r="I8"/>
  <c r="I7"/>
  <c r="I6"/>
  <c r="I5"/>
  <c r="I4"/>
  <c r="I3"/>
  <c r="I16" i="24"/>
  <c r="I15"/>
  <c r="I14"/>
  <c r="I13"/>
  <c r="I12"/>
  <c r="I11"/>
  <c r="I10"/>
  <c r="I9"/>
  <c r="I8"/>
  <c r="I7"/>
  <c r="I6"/>
  <c r="I5"/>
  <c r="I4"/>
  <c r="I3"/>
  <c r="I40" i="9"/>
  <c r="I8" i="12"/>
  <c r="I9"/>
  <c r="I10"/>
  <c r="I11"/>
  <c r="I12"/>
  <c r="I13"/>
  <c r="I14"/>
  <c r="I15"/>
  <c r="I16"/>
  <c r="I17"/>
  <c r="I18"/>
  <c r="I7"/>
  <c r="I6"/>
  <c r="I5"/>
  <c r="I4"/>
  <c r="H3"/>
  <c r="G3"/>
  <c r="I41" i="9"/>
  <c r="I42"/>
  <c r="I37"/>
  <c r="I38"/>
  <c r="I35"/>
  <c r="I36"/>
  <c r="H24"/>
  <c r="G24"/>
  <c r="H23"/>
  <c r="I4"/>
  <c r="I5"/>
  <c r="I6"/>
  <c r="I7"/>
  <c r="I8"/>
  <c r="I9"/>
  <c r="I10"/>
  <c r="I11"/>
  <c r="I12"/>
  <c r="I13"/>
  <c r="I14"/>
  <c r="I15"/>
  <c r="I16"/>
  <c r="I17"/>
  <c r="I18"/>
  <c r="I19"/>
  <c r="I21"/>
  <c r="I22"/>
  <c r="I23"/>
  <c r="I25"/>
  <c r="I26"/>
  <c r="I27"/>
  <c r="I28"/>
  <c r="I29"/>
  <c r="I30"/>
  <c r="I31"/>
  <c r="I32"/>
  <c r="I33"/>
  <c r="I34"/>
  <c r="I39"/>
  <c r="I3"/>
  <c r="I7" i="21"/>
  <c r="I6"/>
  <c r="I5"/>
  <c r="I4"/>
  <c r="I3"/>
  <c r="I3" i="12" l="1"/>
  <c r="I24" i="9"/>
</calcChain>
</file>

<file path=xl/sharedStrings.xml><?xml version="1.0" encoding="utf-8"?>
<sst xmlns="http://schemas.openxmlformats.org/spreadsheetml/2006/main" count="425" uniqueCount="246">
  <si>
    <t>项目分类</t>
  </si>
  <si>
    <t>包件号</t>
  </si>
  <si>
    <t>序号</t>
  </si>
  <si>
    <t>材料名称</t>
  </si>
  <si>
    <t>规格型号</t>
  </si>
  <si>
    <t>备注</t>
  </si>
  <si>
    <t>9mm*10mm</t>
  </si>
  <si>
    <t>中号</t>
  </si>
  <si>
    <t>不透明 无粉</t>
  </si>
  <si>
    <t>医用帽子</t>
  </si>
  <si>
    <t>弹力 独立包装</t>
  </si>
  <si>
    <t>大便器</t>
  </si>
  <si>
    <t xml:space="preserve">有盖 </t>
  </si>
  <si>
    <t>小便器（尿壶）</t>
  </si>
  <si>
    <t>男士</t>
  </si>
  <si>
    <t>女士</t>
  </si>
  <si>
    <t>一次性使用枕套</t>
  </si>
  <si>
    <t>医用鞋套</t>
  </si>
  <si>
    <t>一次性使用医用单（中单）</t>
  </si>
  <si>
    <t>医疗利器回收盒</t>
  </si>
  <si>
    <t>医用脱脂棉球</t>
  </si>
  <si>
    <t>一次性使用床罩（推车单）</t>
  </si>
  <si>
    <t>石膏绷带</t>
  </si>
  <si>
    <t>避孕套</t>
  </si>
  <si>
    <t>灭菌凡士林纱布</t>
  </si>
  <si>
    <t>塑料仪器罩</t>
  </si>
  <si>
    <t>胎监纸</t>
  </si>
  <si>
    <t>250ml</t>
  </si>
  <si>
    <t>500ml</t>
  </si>
  <si>
    <t>磨砂膏</t>
  </si>
  <si>
    <t>非接触式电子体温计</t>
  </si>
  <si>
    <t>医用无菌保护套（腔镜保护套）</t>
  </si>
  <si>
    <t>外科纱布敷料-纱布块</t>
  </si>
  <si>
    <t>非灭菌 8m/包</t>
  </si>
  <si>
    <t>外科纱布敷料-无菌纱布块</t>
  </si>
  <si>
    <t>可升降</t>
  </si>
  <si>
    <t>医用固定带-肋骨固定带</t>
  </si>
  <si>
    <t>医用固定带-前臂吊带</t>
  </si>
  <si>
    <t>医用固定带-全弹力腰围固定带</t>
  </si>
  <si>
    <t>医用固定带-锁骨固定带</t>
  </si>
  <si>
    <t>中药熬制过滤袋</t>
  </si>
  <si>
    <t>预计年采购数量</t>
    <phoneticPr fontId="7" type="noConversion"/>
  </si>
  <si>
    <t>招标控制单价</t>
    <phoneticPr fontId="7" type="noConversion"/>
  </si>
  <si>
    <t>一次性使用留置针（安全型）</t>
    <phoneticPr fontId="7" type="noConversion"/>
  </si>
  <si>
    <t>安全型 直型 20G/22G/24G等各型号 含肝素帽、敷贴、延长管</t>
    <phoneticPr fontId="7" type="noConversion"/>
  </si>
  <si>
    <t>预计年采购金额</t>
    <phoneticPr fontId="7" type="noConversion"/>
  </si>
  <si>
    <t>计价单位</t>
    <phoneticPr fontId="7" type="noConversion"/>
  </si>
  <si>
    <t>个</t>
    <phoneticPr fontId="7" type="noConversion"/>
  </si>
  <si>
    <t>支</t>
    <phoneticPr fontId="7" type="noConversion"/>
  </si>
  <si>
    <t>盒</t>
    <phoneticPr fontId="7" type="noConversion"/>
  </si>
  <si>
    <t>瓶</t>
    <phoneticPr fontId="7" type="noConversion"/>
  </si>
  <si>
    <t>支</t>
    <phoneticPr fontId="7" type="noConversion"/>
  </si>
  <si>
    <t>套</t>
    <phoneticPr fontId="7" type="noConversion"/>
  </si>
  <si>
    <t>投标时需注明产品构成</t>
    <phoneticPr fontId="7" type="noConversion"/>
  </si>
  <si>
    <t>一次性使用外科手套</t>
    <phoneticPr fontId="7" type="noConversion"/>
  </si>
  <si>
    <t>一次性使用检查手套</t>
    <phoneticPr fontId="7" type="noConversion"/>
  </si>
  <si>
    <t>一次性使用PE手套</t>
    <phoneticPr fontId="7" type="noConversion"/>
  </si>
  <si>
    <t>中号</t>
    <phoneticPr fontId="7" type="noConversion"/>
  </si>
  <si>
    <t>一次性使用PVC手套</t>
    <phoneticPr fontId="7" type="noConversion"/>
  </si>
  <si>
    <t>双</t>
    <phoneticPr fontId="7" type="noConversion"/>
  </si>
  <si>
    <t>张</t>
    <phoneticPr fontId="7" type="noConversion"/>
  </si>
  <si>
    <t>200-210cm*80-90cm 双松紧</t>
    <phoneticPr fontId="7" type="noConversion"/>
  </si>
  <si>
    <t>件</t>
    <phoneticPr fontId="7" type="noConversion"/>
  </si>
  <si>
    <t>丁腈材质 小号/中号/大号等全型号 独立包装 加厚加长型 非灭菌</t>
    <phoneticPr fontId="7" type="noConversion"/>
  </si>
  <si>
    <t xml:space="preserve">丁腈材质 小号/中号/大号等全型号 独立包装 非灭菌 </t>
    <phoneticPr fontId="7" type="noConversion"/>
  </si>
  <si>
    <t>橡胶材质 小号/中号/大号等全型号 独立包装 灭菌</t>
    <phoneticPr fontId="7" type="noConversion"/>
  </si>
  <si>
    <t>计价单位</t>
    <phoneticPr fontId="7" type="noConversion"/>
  </si>
  <si>
    <t>预计年采购金额</t>
    <phoneticPr fontId="7" type="noConversion"/>
  </si>
  <si>
    <t>个</t>
    <phoneticPr fontId="7" type="noConversion"/>
  </si>
  <si>
    <t>属于阳光采购范围</t>
    <phoneticPr fontId="7" type="noConversion"/>
  </si>
  <si>
    <t>只</t>
    <phoneticPr fontId="7" type="noConversion"/>
  </si>
  <si>
    <t>片</t>
    <phoneticPr fontId="7" type="noConversion"/>
  </si>
  <si>
    <t>留置针类</t>
    <phoneticPr fontId="7" type="noConversion"/>
  </si>
  <si>
    <t>一次性使用留置针（普通型）</t>
    <phoneticPr fontId="7" type="noConversion"/>
  </si>
  <si>
    <t>普通型 Y型/直型 20G/22G/24G等各型号 含肝素帽、敷贴、延长管</t>
    <phoneticPr fontId="7" type="noConversion"/>
  </si>
  <si>
    <t>安全型 防逆流 直型 20G/22G/24G等各型号 带防回血阀门 含肝素帽、敷贴、延长管</t>
    <phoneticPr fontId="7" type="noConversion"/>
  </si>
  <si>
    <t>张</t>
    <phoneticPr fontId="7" type="noConversion"/>
  </si>
  <si>
    <t>个</t>
    <phoneticPr fontId="7" type="noConversion"/>
  </si>
  <si>
    <t xml:space="preserve">无纺布 70cm*45cm </t>
    <phoneticPr fontId="7" type="noConversion"/>
  </si>
  <si>
    <t>个</t>
    <phoneticPr fontId="7" type="noConversion"/>
  </si>
  <si>
    <t>中长加强型</t>
    <phoneticPr fontId="7" type="noConversion"/>
  </si>
  <si>
    <t>支</t>
    <phoneticPr fontId="7" type="noConversion"/>
  </si>
  <si>
    <t>医用妇科棉签</t>
    <phoneticPr fontId="7" type="noConversion"/>
  </si>
  <si>
    <t>医用普通棉签</t>
    <phoneticPr fontId="7" type="noConversion"/>
  </si>
  <si>
    <t>片</t>
    <phoneticPr fontId="7" type="noConversion"/>
  </si>
  <si>
    <t>覆膜无纺布 60cm*50cm</t>
    <phoneticPr fontId="7" type="noConversion"/>
  </si>
  <si>
    <t>覆膜无纺布 150cm*80cm</t>
    <phoneticPr fontId="7" type="noConversion"/>
  </si>
  <si>
    <t>卷</t>
    <phoneticPr fontId="7" type="noConversion"/>
  </si>
  <si>
    <t>米</t>
    <phoneticPr fontId="7" type="noConversion"/>
  </si>
  <si>
    <t>电子血压计</t>
    <phoneticPr fontId="7" type="noConversion"/>
  </si>
  <si>
    <t>医疗低值普耗物资材料（第二批）招标清单</t>
    <phoneticPr fontId="7" type="noConversion"/>
  </si>
  <si>
    <t>橡胶材质 6.5#、7.0#、7.5#、8.0#等全型号 麻面有粉 灭菌 抗过敏</t>
    <phoneticPr fontId="7" type="noConversion"/>
  </si>
  <si>
    <t>根</t>
    <phoneticPr fontId="7" type="noConversion"/>
  </si>
  <si>
    <t>成人型 粉色、蓝色、红色 10英寸</t>
    <phoneticPr fontId="7" type="noConversion"/>
  </si>
  <si>
    <t>病人识别腕带</t>
    <phoneticPr fontId="7" type="noConversion"/>
  </si>
  <si>
    <t>儿童型 粉色、蓝色  可手写</t>
    <phoneticPr fontId="7" type="noConversion"/>
  </si>
  <si>
    <t>石膏衬垫（石膏棉纸）</t>
    <phoneticPr fontId="7" type="noConversion"/>
  </si>
  <si>
    <t>220-230cm*100cm 心电图室专用</t>
    <phoneticPr fontId="7" type="noConversion"/>
  </si>
  <si>
    <t>片</t>
    <phoneticPr fontId="7" type="noConversion"/>
  </si>
  <si>
    <t>骨折固定夹板-木板鞋</t>
    <phoneticPr fontId="7" type="noConversion"/>
  </si>
  <si>
    <t>本</t>
    <phoneticPr fontId="7" type="noConversion"/>
  </si>
  <si>
    <t>152mm*90cm*150页</t>
    <phoneticPr fontId="7" type="noConversion"/>
  </si>
  <si>
    <t>110cm*100cm*150页</t>
    <phoneticPr fontId="7" type="noConversion"/>
  </si>
  <si>
    <t>袋</t>
    <phoneticPr fontId="7" type="noConversion"/>
  </si>
  <si>
    <t>150cm*100cm*150页  用于M1351A/M1910A胎儿监护仪</t>
    <phoneticPr fontId="7" type="noConversion"/>
  </si>
  <si>
    <t>输液吊瓶网</t>
    <phoneticPr fontId="7" type="noConversion"/>
  </si>
  <si>
    <t>双</t>
    <phoneticPr fontId="7" type="noConversion"/>
  </si>
  <si>
    <t>骨折固定夹板-前臂</t>
    <phoneticPr fontId="7" type="noConversion"/>
  </si>
  <si>
    <t>骨折固定夹板-塑形下端</t>
    <phoneticPr fontId="7" type="noConversion"/>
  </si>
  <si>
    <t>副</t>
    <phoneticPr fontId="7" type="noConversion"/>
  </si>
  <si>
    <t>压脉带</t>
    <phoneticPr fontId="7" type="noConversion"/>
  </si>
  <si>
    <t>压敏胶带</t>
    <phoneticPr fontId="7" type="noConversion"/>
  </si>
  <si>
    <t>1.25cm*910cm，带状粘贴材料，非无菌非弹性，用于粘贴固定</t>
    <phoneticPr fontId="7" type="noConversion"/>
  </si>
  <si>
    <t>医用固定带-驱血带</t>
    <phoneticPr fontId="7" type="noConversion"/>
  </si>
  <si>
    <t>纱布棉球类</t>
    <phoneticPr fontId="7" type="noConversion"/>
  </si>
  <si>
    <t>基础护理类</t>
    <phoneticPr fontId="7" type="noConversion"/>
  </si>
  <si>
    <t>辅助康复类</t>
    <phoneticPr fontId="7" type="noConversion"/>
  </si>
  <si>
    <t>体征测量类</t>
    <phoneticPr fontId="7" type="noConversion"/>
  </si>
  <si>
    <t>指夹式脉搏血氧仪</t>
    <phoneticPr fontId="7" type="noConversion"/>
  </si>
  <si>
    <t>用于对患者的脉搏氧饱和度、脉率进行监测</t>
    <phoneticPr fontId="7" type="noConversion"/>
  </si>
  <si>
    <t>通过测量额头的热辐射来显示被测对象的体温</t>
    <phoneticPr fontId="7" type="noConversion"/>
  </si>
  <si>
    <t>玻璃体温计</t>
    <phoneticPr fontId="7" type="noConversion"/>
  </si>
  <si>
    <t>医技辅助材料类</t>
    <phoneticPr fontId="7" type="noConversion"/>
  </si>
  <si>
    <t>皮脂厚度计</t>
    <phoneticPr fontId="7" type="noConversion"/>
  </si>
  <si>
    <t>血压计</t>
    <phoneticPr fontId="7" type="noConversion"/>
  </si>
  <si>
    <t>台式 供测量人体血压用</t>
    <phoneticPr fontId="7" type="noConversion"/>
  </si>
  <si>
    <t>留置针敷贴</t>
    <phoneticPr fontId="7" type="noConversion"/>
  </si>
  <si>
    <t>一次性使用肝素帽</t>
    <phoneticPr fontId="7" type="noConversion"/>
  </si>
  <si>
    <t>用于为输液提供管道和注射口</t>
    <phoneticPr fontId="7" type="noConversion"/>
  </si>
  <si>
    <t>医用输液贴</t>
    <phoneticPr fontId="7" type="noConversion"/>
  </si>
  <si>
    <t>7cm*3.5cm 用于临床输液、输血时保护输液输血针孔，辅助固定输液针、输血针</t>
    <phoneticPr fontId="7" type="noConversion"/>
  </si>
  <si>
    <t>一次性使用口腔护理包</t>
    <phoneticPr fontId="7" type="noConversion"/>
  </si>
  <si>
    <t>纱布绷带</t>
    <phoneticPr fontId="7" type="noConversion"/>
  </si>
  <si>
    <t>电子血压计-腕带</t>
    <phoneticPr fontId="7" type="noConversion"/>
  </si>
  <si>
    <t>电子血压计-袖带</t>
    <phoneticPr fontId="7" type="noConversion"/>
  </si>
  <si>
    <t>脱脂纱布 10cm*600cm 用于临床固定包扎</t>
    <phoneticPr fontId="7" type="noConversion"/>
  </si>
  <si>
    <t>导电膏</t>
    <phoneticPr fontId="7" type="noConversion"/>
  </si>
  <si>
    <t>光面 10只/盒 用于阴道彩超用</t>
    <phoneticPr fontId="7" type="noConversion"/>
  </si>
  <si>
    <t>挤压式  114g/支 用于进行心电图等检查，非黏贴式电极与皮肤接触时，通过降低皮肤阻抗来增强测试效果</t>
    <phoneticPr fontId="7" type="noConversion"/>
  </si>
  <si>
    <t>医用无菌保护套（腔镜保护套）</t>
    <phoneticPr fontId="7" type="noConversion"/>
  </si>
  <si>
    <t>200cm*20cm 供医疗单位隔离罩护医疗器械或医疗用品</t>
    <phoneticPr fontId="7" type="noConversion"/>
  </si>
  <si>
    <t>150cm*120cm 供医疗单位隔离罩护医疗器械或医疗用品</t>
    <phoneticPr fontId="7" type="noConversion"/>
  </si>
  <si>
    <t>200cm*30cm 供医疗单位隔离罩护医疗器械或医疗用品</t>
    <phoneticPr fontId="7" type="noConversion"/>
  </si>
  <si>
    <t>14cm*12cm 供医疗单位隔离罩护医疗器械或医疗用品</t>
    <phoneticPr fontId="7" type="noConversion"/>
  </si>
  <si>
    <t>塑料材质 含大号、中号、小号各1个 供医疗单位隔离罩护医疗器械或医疗用品</t>
    <phoneticPr fontId="7" type="noConversion"/>
  </si>
  <si>
    <t>医用超声耦合剂</t>
    <phoneticPr fontId="7" type="noConversion"/>
  </si>
  <si>
    <t>250g 供超声诊断或治疗操作中,涂敷于皮肤或粘膜与探头（或治疗头）辐射面之间，用于透射声波的中介媒质，改善超声耦合效果，并具有消毒功能</t>
    <phoneticPr fontId="7" type="noConversion"/>
  </si>
  <si>
    <t>速溶胃肠超声助显剂</t>
    <phoneticPr fontId="7" type="noConversion"/>
  </si>
  <si>
    <t>50g/袋 用于胃肠超声助显</t>
    <phoneticPr fontId="7" type="noConversion"/>
  </si>
  <si>
    <t>石膏绷带</t>
    <phoneticPr fontId="7" type="noConversion"/>
  </si>
  <si>
    <t>粘胶型 4寸 100mm*4600mm 适用于矫形、骨折固定等</t>
    <phoneticPr fontId="7" type="noConversion"/>
  </si>
  <si>
    <t>粘胶型 6寸 150mm*4600mm 适用于矫形、骨折固定等</t>
    <phoneticPr fontId="7" type="noConversion"/>
  </si>
  <si>
    <t>石膏衬垫（石膏棉纸）</t>
    <phoneticPr fontId="7" type="noConversion"/>
  </si>
  <si>
    <t>4寸 100mm*4500mm 适用于作矫形、骨折固定时使用石膏绷带部位的衬垫</t>
    <phoneticPr fontId="7" type="noConversion"/>
  </si>
  <si>
    <t>6寸 150mm*4500mm 适用于作矫形、骨折固定时使用石膏绷带部位的衬垫</t>
    <phoneticPr fontId="7" type="noConversion"/>
  </si>
  <si>
    <t>骨折固定夹板-超肩外科颈</t>
    <phoneticPr fontId="7" type="noConversion"/>
  </si>
  <si>
    <t>骨折固定夹板-指骨夹</t>
    <phoneticPr fontId="7" type="noConversion"/>
  </si>
  <si>
    <t>防旋鞋 用于患者骨折部位的局部外固定</t>
    <phoneticPr fontId="7" type="noConversion"/>
  </si>
  <si>
    <t>小号、中号、大号 用于患者骨折部位的局部外固定</t>
    <phoneticPr fontId="7" type="noConversion"/>
  </si>
  <si>
    <t>小号、中号、大号 用于患者骨折部位的局部外固定</t>
    <phoneticPr fontId="7" type="noConversion"/>
  </si>
  <si>
    <t>小号、中号、大号 铝合金 2个/副 用于患者骨折部位的局部外固定</t>
    <phoneticPr fontId="7" type="noConversion"/>
  </si>
  <si>
    <t>小号、中号、大号 木质夹板 用于患者骨折部位的局部外固定</t>
    <phoneticPr fontId="7" type="noConversion"/>
  </si>
  <si>
    <t>医用外固定支具-高分子颈托</t>
    <phoneticPr fontId="7" type="noConversion"/>
  </si>
  <si>
    <t>橡胶 宽10cm*长2米 用于对患者患肢缠绕产生压力，起到将血液驱离手术部位的作用</t>
    <phoneticPr fontId="7" type="noConversion"/>
  </si>
  <si>
    <t>铝合金拐杖</t>
    <phoneticPr fontId="7" type="noConversion"/>
  </si>
  <si>
    <t>测量人体皮下脂肪的厚度</t>
    <phoneticPr fontId="7" type="noConversion"/>
  </si>
  <si>
    <t>听诊器</t>
    <phoneticPr fontId="7" type="noConversion"/>
  </si>
  <si>
    <t>双用 用于诊断、体检听诊人心、肺、器官等活动声响变化用</t>
    <phoneticPr fontId="7" type="noConversion"/>
  </si>
  <si>
    <t>臂式 供测量人体血压用</t>
    <phoneticPr fontId="7" type="noConversion"/>
  </si>
  <si>
    <t>腕式 供测量人体血压用</t>
    <phoneticPr fontId="7" type="noConversion"/>
  </si>
  <si>
    <t>腕式电子血压计配件</t>
    <phoneticPr fontId="7" type="noConversion"/>
  </si>
  <si>
    <t>血压计-皮带黑接头</t>
    <phoneticPr fontId="7" type="noConversion"/>
  </si>
  <si>
    <t>台式血压计配件</t>
    <phoneticPr fontId="7" type="noConversion"/>
  </si>
  <si>
    <t>血压计-气球</t>
    <phoneticPr fontId="7" type="noConversion"/>
  </si>
  <si>
    <t>医用外科口罩</t>
    <phoneticPr fontId="7" type="noConversion"/>
  </si>
  <si>
    <t>用于临床作口腔护理使用，基础配置：托盘（大、小）各1个、方巾1张、镊子2把、压舌板1个、棉球15个、吸管1根、甘油棉球1袋等</t>
    <phoneticPr fontId="7" type="noConversion"/>
  </si>
  <si>
    <t>医用普通口罩</t>
    <phoneticPr fontId="7" type="noConversion"/>
  </si>
  <si>
    <t>长方形绑带 独立包装 供临床医务人员在有创操作过程中佩戴使用，覆盖住使用者的口、鼻及下颌，为防止病原体微生物、体液、颗粒物的直接透过提供物理屏障</t>
    <phoneticPr fontId="7" type="noConversion"/>
  </si>
  <si>
    <t>弹力挂耳式 用于临床医护人员在非传染病房和非手术室的普通环境下佩戴使用，防止血液、体液、分泌物、飞沫等</t>
    <phoneticPr fontId="7" type="noConversion"/>
  </si>
  <si>
    <t>橡胶 内径5mm*外径7mm 用于静脉输液或采血时扎紧压迫血管，增加静脉局部充盈，有利于穿刺</t>
    <phoneticPr fontId="7" type="noConversion"/>
  </si>
  <si>
    <t>橡胶 内径6mm*外径9mm 用于静脉输液或采血时扎紧压迫血管，增加静脉局部充盈，有利于穿刺</t>
    <phoneticPr fontId="7" type="noConversion"/>
  </si>
  <si>
    <t>医用扫床刷</t>
    <phoneticPr fontId="7" type="noConversion"/>
  </si>
  <si>
    <t>把</t>
    <phoneticPr fontId="7" type="noConversion"/>
  </si>
  <si>
    <t>用于晨间护理病床清扫</t>
    <phoneticPr fontId="7" type="noConversion"/>
  </si>
  <si>
    <t>医用一次性扫床消毒刷套（扫床巾）</t>
    <phoneticPr fontId="7" type="noConversion"/>
  </si>
  <si>
    <t>配套医用扫床刷，用于晨间护理病床清扫</t>
    <phoneticPr fontId="7" type="noConversion"/>
  </si>
  <si>
    <t>2L 圆形 黄色有盖 用于医疗废物收纳</t>
    <phoneticPr fontId="7" type="noConversion"/>
  </si>
  <si>
    <t>4L 圆形 黄色有盖 用于医疗废物收纳</t>
    <phoneticPr fontId="7" type="noConversion"/>
  </si>
  <si>
    <t>6.5L 圆形 黄色有盖 用于医疗废物收纳</t>
    <phoneticPr fontId="7" type="noConversion"/>
  </si>
  <si>
    <t>1L 圆形 黄色有盖 用于医疗废物收纳</t>
    <phoneticPr fontId="7" type="noConversion"/>
  </si>
  <si>
    <t>一次性使用护理垫</t>
    <phoneticPr fontId="7" type="noConversion"/>
  </si>
  <si>
    <t>3层 50cm*40cm 用于在临床护理时，用于衬垫或卫生隔离，防止交叉感染</t>
    <phoneticPr fontId="7" type="noConversion"/>
  </si>
  <si>
    <t>一次性使用治疗巾</t>
    <phoneticPr fontId="7" type="noConversion"/>
  </si>
  <si>
    <t>一次性使用无菌手术衣</t>
    <phoneticPr fontId="7" type="noConversion"/>
  </si>
  <si>
    <t>无菌 医用脱脂棉 小包装 10支/袋</t>
    <phoneticPr fontId="7" type="noConversion"/>
  </si>
  <si>
    <t>无菌 医用脱脂棉 大包装 50支/袋</t>
    <phoneticPr fontId="7" type="noConversion"/>
  </si>
  <si>
    <t xml:space="preserve">无菌 医用脱脂棉 长20cm </t>
    <phoneticPr fontId="7" type="noConversion"/>
  </si>
  <si>
    <t>一次性使用压舌板</t>
    <phoneticPr fontId="7" type="noConversion"/>
  </si>
  <si>
    <t>木质 供耳鼻喉科检查时压舌头用</t>
    <phoneticPr fontId="7" type="noConversion"/>
  </si>
  <si>
    <t>灭菌凡士林纱布</t>
    <phoneticPr fontId="7" type="noConversion"/>
  </si>
  <si>
    <t>外科纱布敷料-纱布块</t>
    <phoneticPr fontId="7" type="noConversion"/>
  </si>
  <si>
    <t>张</t>
    <phoneticPr fontId="7" type="noConversion"/>
  </si>
  <si>
    <t>10cm*20cm 采用脱脂棉纱布浸涂凡士林制成 一次性使用 用于换药、创口引流、内腔造瘘</t>
    <phoneticPr fontId="7" type="noConversion"/>
  </si>
  <si>
    <t>1.2cm*50cm 采用脱脂棉纱布浸涂凡士林制成 一次性使用 用于换药、创口引流、内腔造瘘</t>
    <phoneticPr fontId="7" type="noConversion"/>
  </si>
  <si>
    <t>三角型 测量人体温度用 测量范围35℃-42℃</t>
    <phoneticPr fontId="7" type="noConversion"/>
  </si>
  <si>
    <t>25cm*28cm 供医疗单位隔离罩护医疗器械或医疗用品</t>
    <phoneticPr fontId="7" type="noConversion"/>
  </si>
  <si>
    <t>5cm*7cm*8p 非灭菌 含有X射线可探测的钡线 用于各类手术及外伤的吸血、止血及包扎固定敷料用</t>
    <phoneticPr fontId="7" type="noConversion"/>
  </si>
  <si>
    <t>9cm*11cm*8层 非灭菌 用于各类手术及外伤的吸血、止血及包扎固定敷料用</t>
    <phoneticPr fontId="7" type="noConversion"/>
  </si>
  <si>
    <t>8cm*10cm*8层 非灭菌 用于各类手术及外伤的吸血、止血及包扎固定敷料用</t>
    <phoneticPr fontId="7" type="noConversion"/>
  </si>
  <si>
    <t>9cm*11cm*12层 非灭菌 用于各类手术及外伤的吸血、止血及包扎固定敷料用</t>
    <phoneticPr fontId="7" type="noConversion"/>
  </si>
  <si>
    <t>6cm*6cm*8层 非灭菌 用于各类手术及外伤的吸血、止血及包扎固定敷料用</t>
    <phoneticPr fontId="7" type="noConversion"/>
  </si>
  <si>
    <t>10cm*20cm*8层 非灭菌 用于各类手术及外伤的吸血、止血及包扎固定敷料用</t>
    <phoneticPr fontId="7" type="noConversion"/>
  </si>
  <si>
    <t>10cm*250cm*4层 无菌 单独包装 用于各类手术及外伤的吸血、止血及包扎固定敷料用</t>
    <phoneticPr fontId="7" type="noConversion"/>
  </si>
  <si>
    <t>6cm*6cm*8p 无菌 2张/袋 用于各类手术及外伤的吸血、止血及包扎固定敷料用</t>
    <phoneticPr fontId="7" type="noConversion"/>
  </si>
  <si>
    <t>8cm*10cm*8p 无菌 2张/袋 用于各类手术及外伤的吸血、止血及包扎固定敷料用</t>
    <phoneticPr fontId="7" type="noConversion"/>
  </si>
  <si>
    <t>外科纱布敷料-开口纱</t>
    <phoneticPr fontId="7" type="noConversion"/>
  </si>
  <si>
    <t>8cm*8cm*8层 无菌开口纱 2张/袋 用于各类手术及外伤的吸血、止血及包扎固定敷料用</t>
    <phoneticPr fontId="7" type="noConversion"/>
  </si>
  <si>
    <t>2cm*50cm*4层 非灭菌 用于妇科手术填塞子宫颈用</t>
    <phoneticPr fontId="7" type="noConversion"/>
  </si>
  <si>
    <t>条</t>
    <phoneticPr fontId="7" type="noConversion"/>
  </si>
  <si>
    <t>包</t>
    <phoneticPr fontId="7" type="noConversion"/>
  </si>
  <si>
    <t>脱脂棉纱布</t>
    <phoneticPr fontId="7" type="noConversion"/>
  </si>
  <si>
    <t>20cm*40cm*4层 非灭菌 用于各类手术及外伤的吸血、止血及包扎固定敷料用</t>
    <phoneticPr fontId="7" type="noConversion"/>
  </si>
  <si>
    <t>外科纱布敷料-腹巾（纱布垫）</t>
    <phoneticPr fontId="7" type="noConversion"/>
  </si>
  <si>
    <t>医用脱脂棉球</t>
    <phoneticPr fontId="7" type="noConversion"/>
  </si>
  <si>
    <t>1g/个，非独立包装 用于临床皮肤创面清理和涂抹消毒剂时使用</t>
    <phoneticPr fontId="7" type="noConversion"/>
  </si>
  <si>
    <t>2g/个，手工 用于临床皮肤创面清理和涂抹消毒剂时使用</t>
    <phoneticPr fontId="7" type="noConversion"/>
  </si>
  <si>
    <t>3g/个，手工 用于临床皮肤创面清理和涂抹消毒剂时使用</t>
    <phoneticPr fontId="7" type="noConversion"/>
  </si>
  <si>
    <t>血压计-袖带</t>
    <phoneticPr fontId="7" type="noConversion"/>
  </si>
  <si>
    <t>台式血压计配件 双管</t>
    <phoneticPr fontId="7" type="noConversion"/>
  </si>
  <si>
    <t>臂式电子血压计配件 单管</t>
    <phoneticPr fontId="7" type="noConversion"/>
  </si>
  <si>
    <t>招标控制单价</t>
    <phoneticPr fontId="7" type="noConversion"/>
  </si>
  <si>
    <t>预计年采购数量</t>
    <phoneticPr fontId="7" type="noConversion"/>
  </si>
  <si>
    <t>中药房辅助材料类</t>
    <phoneticPr fontId="7" type="noConversion"/>
  </si>
  <si>
    <t>430mm*340mm</t>
    <phoneticPr fontId="7" type="noConversion"/>
  </si>
  <si>
    <t>550mm*500mm</t>
    <phoneticPr fontId="7" type="noConversion"/>
  </si>
  <si>
    <t>300mm*240mm</t>
    <phoneticPr fontId="7" type="noConversion"/>
  </si>
  <si>
    <t>中药包装袋</t>
    <phoneticPr fontId="7" type="noConversion"/>
  </si>
  <si>
    <t>对</t>
    <phoneticPr fontId="7" type="noConversion"/>
  </si>
  <si>
    <t>10cm*400m 重量9kg 厚度10丝</t>
    <phoneticPr fontId="7" type="noConversion"/>
  </si>
  <si>
    <t>包件1</t>
    <phoneticPr fontId="7" type="noConversion"/>
  </si>
  <si>
    <t>包件2</t>
    <phoneticPr fontId="7" type="noConversion"/>
  </si>
  <si>
    <t>包件3</t>
    <phoneticPr fontId="7" type="noConversion"/>
  </si>
  <si>
    <t>包件4</t>
    <phoneticPr fontId="7" type="noConversion"/>
  </si>
  <si>
    <t>包件5</t>
    <phoneticPr fontId="7" type="noConversion"/>
  </si>
  <si>
    <t>包件6</t>
    <phoneticPr fontId="7" type="noConversion"/>
  </si>
  <si>
    <t>包件7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</si>
</sst>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8" fillId="0" borderId="0" xfId="1" applyFill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left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left" vertical="center" wrapText="1"/>
    </xf>
    <xf numFmtId="0" fontId="8" fillId="0" borderId="0" xfId="1" applyFill="1" applyAlignment="1">
      <alignment vertical="center" wrapText="1"/>
    </xf>
    <xf numFmtId="0" fontId="8" fillId="0" borderId="0" xfId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>
      <alignment vertical="center"/>
    </xf>
    <xf numFmtId="0" fontId="8" fillId="0" borderId="1" xfId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19" sqref="D19"/>
    </sheetView>
  </sheetViews>
  <sheetFormatPr defaultColWidth="9" defaultRowHeight="13.5"/>
  <cols>
    <col min="1" max="1" width="16.5" style="62" customWidth="1"/>
    <col min="2" max="2" width="16.125" style="45" customWidth="1"/>
    <col min="3" max="3" width="9" style="45"/>
    <col min="4" max="4" width="32.5" style="45" customWidth="1"/>
    <col min="5" max="5" width="37.25" style="45" customWidth="1"/>
    <col min="6" max="6" width="12" style="63" customWidth="1"/>
    <col min="7" max="7" width="13.5" style="64" customWidth="1"/>
    <col min="8" max="8" width="14.625" style="65" customWidth="1"/>
    <col min="9" max="9" width="14.625" style="64" customWidth="1"/>
    <col min="10" max="10" width="30.375" style="45" customWidth="1"/>
    <col min="11" max="11" width="11.5" style="45" customWidth="1"/>
    <col min="12" max="16384" width="9" style="45"/>
  </cols>
  <sheetData>
    <row r="1" spans="1:10" ht="44.1" customHeight="1">
      <c r="A1" s="85" t="s">
        <v>90</v>
      </c>
      <c r="B1" s="86"/>
      <c r="C1" s="86"/>
      <c r="D1" s="86"/>
      <c r="E1" s="86"/>
      <c r="F1" s="86"/>
      <c r="G1" s="87"/>
      <c r="H1" s="88"/>
      <c r="I1" s="88"/>
      <c r="J1" s="86"/>
    </row>
    <row r="2" spans="1:10" ht="24.95" customHeight="1">
      <c r="A2" s="46" t="s">
        <v>0</v>
      </c>
      <c r="B2" s="47" t="s">
        <v>1</v>
      </c>
      <c r="C2" s="46" t="s">
        <v>2</v>
      </c>
      <c r="D2" s="47" t="s">
        <v>3</v>
      </c>
      <c r="E2" s="48" t="s">
        <v>4</v>
      </c>
      <c r="F2" s="48" t="s">
        <v>66</v>
      </c>
      <c r="G2" s="49" t="s">
        <v>42</v>
      </c>
      <c r="H2" s="50" t="s">
        <v>41</v>
      </c>
      <c r="I2" s="51" t="s">
        <v>45</v>
      </c>
      <c r="J2" s="52" t="s">
        <v>5</v>
      </c>
    </row>
    <row r="3" spans="1:10" ht="24.95" customHeight="1">
      <c r="A3" s="89" t="s">
        <v>72</v>
      </c>
      <c r="B3" s="90" t="s">
        <v>239</v>
      </c>
      <c r="C3" s="53">
        <v>1</v>
      </c>
      <c r="D3" s="61" t="s">
        <v>73</v>
      </c>
      <c r="E3" s="58" t="s">
        <v>74</v>
      </c>
      <c r="F3" s="54" t="s">
        <v>51</v>
      </c>
      <c r="G3" s="59">
        <v>12.35</v>
      </c>
      <c r="H3" s="60">
        <v>153781</v>
      </c>
      <c r="I3" s="56">
        <f t="shared" ref="I3:I7" si="0">G3*H3</f>
        <v>1899195.3499999999</v>
      </c>
      <c r="J3" s="57" t="s">
        <v>69</v>
      </c>
    </row>
    <row r="4" spans="1:10" ht="24.95" customHeight="1">
      <c r="A4" s="89"/>
      <c r="B4" s="90"/>
      <c r="C4" s="53">
        <v>2</v>
      </c>
      <c r="D4" s="61" t="s">
        <v>43</v>
      </c>
      <c r="E4" s="58" t="s">
        <v>44</v>
      </c>
      <c r="F4" s="54" t="s">
        <v>51</v>
      </c>
      <c r="G4" s="59">
        <v>27</v>
      </c>
      <c r="H4" s="60">
        <v>18399</v>
      </c>
      <c r="I4" s="56">
        <f t="shared" si="0"/>
        <v>496773</v>
      </c>
      <c r="J4" s="57" t="s">
        <v>69</v>
      </c>
    </row>
    <row r="5" spans="1:10" ht="24.95" customHeight="1">
      <c r="A5" s="89"/>
      <c r="B5" s="90"/>
      <c r="C5" s="53">
        <v>3</v>
      </c>
      <c r="D5" s="61" t="s">
        <v>43</v>
      </c>
      <c r="E5" s="58" t="s">
        <v>75</v>
      </c>
      <c r="F5" s="54" t="s">
        <v>51</v>
      </c>
      <c r="G5" s="59">
        <v>49</v>
      </c>
      <c r="H5" s="60">
        <v>1500</v>
      </c>
      <c r="I5" s="56">
        <f t="shared" si="0"/>
        <v>73500</v>
      </c>
      <c r="J5" s="57" t="s">
        <v>69</v>
      </c>
    </row>
    <row r="6" spans="1:10" ht="24.95" customHeight="1">
      <c r="A6" s="89"/>
      <c r="B6" s="90"/>
      <c r="C6" s="53">
        <v>4</v>
      </c>
      <c r="D6" s="61" t="s">
        <v>126</v>
      </c>
      <c r="E6" s="58" t="s">
        <v>6</v>
      </c>
      <c r="F6" s="54" t="s">
        <v>71</v>
      </c>
      <c r="G6" s="59">
        <v>2</v>
      </c>
      <c r="H6" s="60">
        <v>4000</v>
      </c>
      <c r="I6" s="56">
        <f t="shared" si="0"/>
        <v>8000</v>
      </c>
      <c r="J6" s="57"/>
    </row>
    <row r="7" spans="1:10" ht="24.95" customHeight="1">
      <c r="A7" s="89"/>
      <c r="B7" s="90"/>
      <c r="C7" s="53">
        <v>5</v>
      </c>
      <c r="D7" s="61" t="s">
        <v>127</v>
      </c>
      <c r="E7" s="58" t="s">
        <v>128</v>
      </c>
      <c r="F7" s="54" t="s">
        <v>68</v>
      </c>
      <c r="G7" s="59">
        <v>2</v>
      </c>
      <c r="H7" s="60">
        <v>13550</v>
      </c>
      <c r="I7" s="56">
        <f t="shared" si="0"/>
        <v>27100</v>
      </c>
      <c r="J7" s="57"/>
    </row>
  </sheetData>
  <mergeCells count="3">
    <mergeCell ref="A1:J1"/>
    <mergeCell ref="A3:A7"/>
    <mergeCell ref="B3:B7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D10" sqref="D10"/>
    </sheetView>
  </sheetViews>
  <sheetFormatPr defaultColWidth="9" defaultRowHeight="13.5"/>
  <cols>
    <col min="1" max="1" width="17.75" style="2" customWidth="1"/>
    <col min="2" max="2" width="16.125" style="1" customWidth="1"/>
    <col min="3" max="3" width="9" style="1"/>
    <col min="4" max="4" width="37.375" style="1" customWidth="1"/>
    <col min="5" max="5" width="52.5" style="1" customWidth="1"/>
    <col min="6" max="6" width="10" style="34" customWidth="1"/>
    <col min="7" max="7" width="13.5" style="3" customWidth="1"/>
    <col min="8" max="8" width="14.625" style="40" customWidth="1"/>
    <col min="9" max="9" width="14.625" style="3" customWidth="1"/>
    <col min="10" max="10" width="30.375" style="1" customWidth="1"/>
    <col min="11" max="11" width="11.5" style="1" customWidth="1"/>
    <col min="12" max="16384" width="9" style="1"/>
  </cols>
  <sheetData>
    <row r="1" spans="1:10" ht="44.1" customHeight="1">
      <c r="A1" s="85" t="s">
        <v>90</v>
      </c>
      <c r="B1" s="86"/>
      <c r="C1" s="86"/>
      <c r="D1" s="86"/>
      <c r="E1" s="86"/>
      <c r="F1" s="86"/>
      <c r="G1" s="87"/>
      <c r="H1" s="88"/>
      <c r="I1" s="88"/>
      <c r="J1" s="86"/>
    </row>
    <row r="2" spans="1:10" ht="24.95" customHeight="1">
      <c r="A2" s="5" t="s">
        <v>0</v>
      </c>
      <c r="B2" s="6" t="s">
        <v>1</v>
      </c>
      <c r="C2" s="5" t="s">
        <v>2</v>
      </c>
      <c r="D2" s="6" t="s">
        <v>3</v>
      </c>
      <c r="E2" s="7" t="s">
        <v>4</v>
      </c>
      <c r="F2" s="7" t="s">
        <v>46</v>
      </c>
      <c r="G2" s="8" t="s">
        <v>42</v>
      </c>
      <c r="H2" s="36" t="s">
        <v>41</v>
      </c>
      <c r="I2" s="28" t="s">
        <v>45</v>
      </c>
      <c r="J2" s="9" t="s">
        <v>5</v>
      </c>
    </row>
    <row r="3" spans="1:10" ht="20.100000000000001" customHeight="1">
      <c r="A3" s="94" t="s">
        <v>115</v>
      </c>
      <c r="B3" s="91" t="s">
        <v>240</v>
      </c>
      <c r="C3" s="10">
        <v>1</v>
      </c>
      <c r="D3" s="15" t="s">
        <v>54</v>
      </c>
      <c r="E3" s="22" t="s">
        <v>91</v>
      </c>
      <c r="F3" s="41" t="s">
        <v>59</v>
      </c>
      <c r="G3" s="25">
        <v>2.35</v>
      </c>
      <c r="H3" s="38">
        <v>147438</v>
      </c>
      <c r="I3" s="25">
        <f t="shared" ref="I3:I32" si="0">G3*H3</f>
        <v>346479.3</v>
      </c>
      <c r="J3" s="12"/>
    </row>
    <row r="4" spans="1:10" ht="20.100000000000001" customHeight="1">
      <c r="A4" s="94"/>
      <c r="B4" s="92"/>
      <c r="C4" s="10">
        <v>2</v>
      </c>
      <c r="D4" s="15" t="s">
        <v>55</v>
      </c>
      <c r="E4" s="13" t="s">
        <v>65</v>
      </c>
      <c r="F4" s="41" t="s">
        <v>59</v>
      </c>
      <c r="G4" s="14">
        <v>0.75</v>
      </c>
      <c r="H4" s="38">
        <v>558896</v>
      </c>
      <c r="I4" s="25">
        <f t="shared" si="0"/>
        <v>419172</v>
      </c>
      <c r="J4" s="12"/>
    </row>
    <row r="5" spans="1:10" ht="20.100000000000001" customHeight="1">
      <c r="A5" s="94"/>
      <c r="B5" s="92"/>
      <c r="C5" s="26">
        <v>3</v>
      </c>
      <c r="D5" s="15" t="s">
        <v>55</v>
      </c>
      <c r="E5" s="32" t="s">
        <v>64</v>
      </c>
      <c r="F5" s="42" t="s">
        <v>59</v>
      </c>
      <c r="G5" s="31">
        <v>0.85</v>
      </c>
      <c r="H5" s="39">
        <v>40000</v>
      </c>
      <c r="I5" s="25">
        <f t="shared" si="0"/>
        <v>34000</v>
      </c>
      <c r="J5" s="27"/>
    </row>
    <row r="6" spans="1:10" ht="20.100000000000001" customHeight="1">
      <c r="A6" s="94"/>
      <c r="B6" s="92"/>
      <c r="C6" s="79">
        <v>4</v>
      </c>
      <c r="D6" s="15" t="s">
        <v>55</v>
      </c>
      <c r="E6" s="32" t="s">
        <v>63</v>
      </c>
      <c r="F6" s="42" t="s">
        <v>59</v>
      </c>
      <c r="G6" s="44">
        <v>1.6</v>
      </c>
      <c r="H6" s="39">
        <v>4500</v>
      </c>
      <c r="I6" s="25">
        <f t="shared" si="0"/>
        <v>7200</v>
      </c>
      <c r="J6" s="27"/>
    </row>
    <row r="7" spans="1:10" ht="20.100000000000001" customHeight="1">
      <c r="A7" s="94"/>
      <c r="B7" s="92"/>
      <c r="C7" s="79">
        <v>5</v>
      </c>
      <c r="D7" s="15" t="s">
        <v>56</v>
      </c>
      <c r="E7" s="13" t="s">
        <v>57</v>
      </c>
      <c r="F7" s="41" t="s">
        <v>59</v>
      </c>
      <c r="G7" s="25">
        <v>0.08</v>
      </c>
      <c r="H7" s="38">
        <v>1194800</v>
      </c>
      <c r="I7" s="25">
        <f t="shared" si="0"/>
        <v>95584</v>
      </c>
      <c r="J7" s="12"/>
    </row>
    <row r="8" spans="1:10" ht="20.100000000000001" customHeight="1">
      <c r="A8" s="94"/>
      <c r="B8" s="92"/>
      <c r="C8" s="79">
        <v>6</v>
      </c>
      <c r="D8" s="15" t="s">
        <v>58</v>
      </c>
      <c r="E8" s="13" t="s">
        <v>8</v>
      </c>
      <c r="F8" s="41" t="s">
        <v>59</v>
      </c>
      <c r="G8" s="14">
        <v>0.45</v>
      </c>
      <c r="H8" s="37">
        <v>37050</v>
      </c>
      <c r="I8" s="25">
        <f t="shared" si="0"/>
        <v>16672.5</v>
      </c>
      <c r="J8" s="12"/>
    </row>
    <row r="9" spans="1:10" ht="20.100000000000001" customHeight="1">
      <c r="A9" s="94"/>
      <c r="B9" s="92"/>
      <c r="C9" s="79">
        <v>7</v>
      </c>
      <c r="D9" s="15" t="s">
        <v>9</v>
      </c>
      <c r="E9" s="13" t="s">
        <v>10</v>
      </c>
      <c r="F9" s="16" t="s">
        <v>47</v>
      </c>
      <c r="G9" s="25">
        <v>0.28999999999999998</v>
      </c>
      <c r="H9" s="38">
        <v>169050</v>
      </c>
      <c r="I9" s="25">
        <f t="shared" si="0"/>
        <v>49024.5</v>
      </c>
      <c r="J9" s="27"/>
    </row>
    <row r="10" spans="1:10" ht="29.25" customHeight="1">
      <c r="A10" s="94"/>
      <c r="B10" s="92"/>
      <c r="C10" s="79">
        <v>8</v>
      </c>
      <c r="D10" s="15" t="s">
        <v>176</v>
      </c>
      <c r="E10" s="13" t="s">
        <v>178</v>
      </c>
      <c r="F10" s="16" t="s">
        <v>47</v>
      </c>
      <c r="G10" s="25">
        <v>0.2</v>
      </c>
      <c r="H10" s="38">
        <v>288560</v>
      </c>
      <c r="I10" s="25">
        <f t="shared" si="0"/>
        <v>57712</v>
      </c>
      <c r="J10" s="27"/>
    </row>
    <row r="11" spans="1:10" ht="38.25" customHeight="1">
      <c r="A11" s="94"/>
      <c r="B11" s="92"/>
      <c r="C11" s="79">
        <v>9</v>
      </c>
      <c r="D11" s="15" t="s">
        <v>174</v>
      </c>
      <c r="E11" s="13" t="s">
        <v>177</v>
      </c>
      <c r="F11" s="16" t="s">
        <v>47</v>
      </c>
      <c r="G11" s="14">
        <v>0.43</v>
      </c>
      <c r="H11" s="37">
        <v>265150</v>
      </c>
      <c r="I11" s="25">
        <f t="shared" si="0"/>
        <v>114014.5</v>
      </c>
      <c r="J11" s="27"/>
    </row>
    <row r="12" spans="1:10" ht="20.100000000000001" customHeight="1">
      <c r="A12" s="94"/>
      <c r="B12" s="92"/>
      <c r="C12" s="79">
        <v>10</v>
      </c>
      <c r="D12" s="15" t="s">
        <v>17</v>
      </c>
      <c r="E12" s="13" t="s">
        <v>7</v>
      </c>
      <c r="F12" s="16" t="s">
        <v>47</v>
      </c>
      <c r="G12" s="14">
        <v>0.28000000000000003</v>
      </c>
      <c r="H12" s="37">
        <v>68000</v>
      </c>
      <c r="I12" s="25">
        <f t="shared" si="0"/>
        <v>19040</v>
      </c>
      <c r="J12" s="27"/>
    </row>
    <row r="13" spans="1:10" ht="20.100000000000001" customHeight="1">
      <c r="A13" s="94"/>
      <c r="B13" s="92"/>
      <c r="C13" s="79">
        <v>11</v>
      </c>
      <c r="D13" s="15" t="s">
        <v>16</v>
      </c>
      <c r="E13" s="13" t="s">
        <v>78</v>
      </c>
      <c r="F13" s="16" t="s">
        <v>79</v>
      </c>
      <c r="G13" s="25">
        <v>1.1000000000000001</v>
      </c>
      <c r="H13" s="38">
        <v>2975</v>
      </c>
      <c r="I13" s="25">
        <f t="shared" si="0"/>
        <v>3272.5000000000005</v>
      </c>
      <c r="J13" s="12"/>
    </row>
    <row r="14" spans="1:10" ht="20.100000000000001" customHeight="1">
      <c r="A14" s="94"/>
      <c r="B14" s="92"/>
      <c r="C14" s="79">
        <v>12</v>
      </c>
      <c r="D14" s="15" t="s">
        <v>18</v>
      </c>
      <c r="E14" s="13" t="s">
        <v>86</v>
      </c>
      <c r="F14" s="16" t="s">
        <v>60</v>
      </c>
      <c r="G14" s="25">
        <v>2.2200000000000002</v>
      </c>
      <c r="H14" s="38">
        <v>4795</v>
      </c>
      <c r="I14" s="25">
        <f t="shared" si="0"/>
        <v>10644.900000000001</v>
      </c>
      <c r="J14" s="12"/>
    </row>
    <row r="15" spans="1:10" ht="20.100000000000001" customHeight="1">
      <c r="A15" s="94"/>
      <c r="B15" s="92"/>
      <c r="C15" s="79">
        <v>13</v>
      </c>
      <c r="D15" s="15" t="s">
        <v>21</v>
      </c>
      <c r="E15" s="13" t="s">
        <v>61</v>
      </c>
      <c r="F15" s="16" t="s">
        <v>60</v>
      </c>
      <c r="G15" s="25">
        <v>3.23</v>
      </c>
      <c r="H15" s="38">
        <v>21320</v>
      </c>
      <c r="I15" s="25">
        <f t="shared" si="0"/>
        <v>68863.600000000006</v>
      </c>
      <c r="J15" s="27"/>
    </row>
    <row r="16" spans="1:10" ht="20.100000000000001" customHeight="1">
      <c r="A16" s="94"/>
      <c r="B16" s="92"/>
      <c r="C16" s="79">
        <v>14</v>
      </c>
      <c r="D16" s="15" t="s">
        <v>21</v>
      </c>
      <c r="E16" s="13" t="s">
        <v>97</v>
      </c>
      <c r="F16" s="16" t="s">
        <v>60</v>
      </c>
      <c r="G16" s="25">
        <v>6.8</v>
      </c>
      <c r="H16" s="38">
        <v>105</v>
      </c>
      <c r="I16" s="25">
        <f t="shared" si="0"/>
        <v>714</v>
      </c>
      <c r="J16" s="27"/>
    </row>
    <row r="17" spans="1:10" ht="20.100000000000001" customHeight="1">
      <c r="A17" s="94"/>
      <c r="B17" s="92"/>
      <c r="C17" s="79">
        <v>15</v>
      </c>
      <c r="D17" s="15" t="s">
        <v>193</v>
      </c>
      <c r="E17" s="13" t="s">
        <v>80</v>
      </c>
      <c r="F17" s="16" t="s">
        <v>62</v>
      </c>
      <c r="G17" s="25">
        <v>8.5</v>
      </c>
      <c r="H17" s="38">
        <v>5133</v>
      </c>
      <c r="I17" s="25">
        <f t="shared" si="0"/>
        <v>43630.5</v>
      </c>
      <c r="J17" s="27"/>
    </row>
    <row r="18" spans="1:10" ht="20.100000000000001" customHeight="1">
      <c r="A18" s="94"/>
      <c r="B18" s="92"/>
      <c r="C18" s="79">
        <v>16</v>
      </c>
      <c r="D18" s="15" t="s">
        <v>192</v>
      </c>
      <c r="E18" s="13" t="s">
        <v>85</v>
      </c>
      <c r="F18" s="16" t="s">
        <v>76</v>
      </c>
      <c r="G18" s="25">
        <v>0.55000000000000004</v>
      </c>
      <c r="H18" s="38">
        <v>111864</v>
      </c>
      <c r="I18" s="25">
        <f t="shared" si="0"/>
        <v>61525.200000000004</v>
      </c>
      <c r="J18" s="12"/>
    </row>
    <row r="19" spans="1:10" ht="25.5" customHeight="1">
      <c r="A19" s="94"/>
      <c r="B19" s="92"/>
      <c r="C19" s="79">
        <v>17</v>
      </c>
      <c r="D19" s="15" t="s">
        <v>190</v>
      </c>
      <c r="E19" s="13" t="s">
        <v>191</v>
      </c>
      <c r="F19" s="16" t="s">
        <v>76</v>
      </c>
      <c r="G19" s="25">
        <v>0.66</v>
      </c>
      <c r="H19" s="38">
        <v>1800</v>
      </c>
      <c r="I19" s="25">
        <f t="shared" si="0"/>
        <v>1188</v>
      </c>
      <c r="J19" s="12"/>
    </row>
    <row r="20" spans="1:10" ht="20.100000000000001" customHeight="1">
      <c r="A20" s="94"/>
      <c r="B20" s="92"/>
      <c r="C20" s="79">
        <v>18</v>
      </c>
      <c r="D20" s="15" t="s">
        <v>181</v>
      </c>
      <c r="E20" s="13" t="s">
        <v>183</v>
      </c>
      <c r="F20" s="16" t="s">
        <v>182</v>
      </c>
      <c r="G20" s="43">
        <v>16</v>
      </c>
      <c r="H20" s="75">
        <v>2</v>
      </c>
      <c r="I20" s="25">
        <f t="shared" ref="I20" si="1">G20*H20</f>
        <v>32</v>
      </c>
      <c r="J20" s="77"/>
    </row>
    <row r="21" spans="1:10" ht="20.100000000000001" customHeight="1">
      <c r="A21" s="94"/>
      <c r="B21" s="92"/>
      <c r="C21" s="79">
        <v>19</v>
      </c>
      <c r="D21" s="15" t="s">
        <v>184</v>
      </c>
      <c r="E21" s="13" t="s">
        <v>185</v>
      </c>
      <c r="F21" s="16" t="s">
        <v>76</v>
      </c>
      <c r="G21" s="43">
        <v>0.36</v>
      </c>
      <c r="H21" s="75">
        <v>96</v>
      </c>
      <c r="I21" s="25">
        <f t="shared" si="0"/>
        <v>34.56</v>
      </c>
      <c r="J21" s="27"/>
    </row>
    <row r="22" spans="1:10" ht="20.100000000000001" customHeight="1">
      <c r="A22" s="94"/>
      <c r="B22" s="92"/>
      <c r="C22" s="79">
        <v>20</v>
      </c>
      <c r="D22" s="15" t="s">
        <v>83</v>
      </c>
      <c r="E22" s="13" t="s">
        <v>194</v>
      </c>
      <c r="F22" s="16" t="s">
        <v>81</v>
      </c>
      <c r="G22" s="70">
        <v>1.7999999999999999E-2</v>
      </c>
      <c r="H22" s="38">
        <v>2422000</v>
      </c>
      <c r="I22" s="25">
        <f t="shared" si="0"/>
        <v>43596</v>
      </c>
      <c r="J22" s="12"/>
    </row>
    <row r="23" spans="1:10" ht="20.100000000000001" customHeight="1">
      <c r="A23" s="94"/>
      <c r="B23" s="92"/>
      <c r="C23" s="79">
        <v>21</v>
      </c>
      <c r="D23" s="15" t="s">
        <v>83</v>
      </c>
      <c r="E23" s="13" t="s">
        <v>195</v>
      </c>
      <c r="F23" s="16" t="s">
        <v>81</v>
      </c>
      <c r="G23" s="70">
        <v>8.0000000000000002E-3</v>
      </c>
      <c r="H23" s="38">
        <f>216450*50</f>
        <v>10822500</v>
      </c>
      <c r="I23" s="25">
        <f t="shared" si="0"/>
        <v>86580</v>
      </c>
      <c r="J23" s="12"/>
    </row>
    <row r="24" spans="1:10" ht="20.100000000000001" customHeight="1">
      <c r="A24" s="94"/>
      <c r="B24" s="92"/>
      <c r="C24" s="79">
        <v>22</v>
      </c>
      <c r="D24" s="15" t="s">
        <v>82</v>
      </c>
      <c r="E24" s="13" t="s">
        <v>196</v>
      </c>
      <c r="F24" s="16" t="s">
        <v>81</v>
      </c>
      <c r="G24" s="25">
        <f>1/15</f>
        <v>6.6666666666666666E-2</v>
      </c>
      <c r="H24" s="38">
        <f>21420*15</f>
        <v>321300</v>
      </c>
      <c r="I24" s="25">
        <f t="shared" si="0"/>
        <v>21420</v>
      </c>
      <c r="J24" s="16"/>
    </row>
    <row r="25" spans="1:10" ht="20.100000000000001" customHeight="1">
      <c r="A25" s="94"/>
      <c r="B25" s="92"/>
      <c r="C25" s="79">
        <v>23</v>
      </c>
      <c r="D25" s="15" t="s">
        <v>19</v>
      </c>
      <c r="E25" s="13" t="s">
        <v>186</v>
      </c>
      <c r="F25" s="16" t="s">
        <v>77</v>
      </c>
      <c r="G25" s="25">
        <v>2.8</v>
      </c>
      <c r="H25" s="38">
        <v>3756</v>
      </c>
      <c r="I25" s="25">
        <f t="shared" si="0"/>
        <v>10516.8</v>
      </c>
      <c r="J25" s="16"/>
    </row>
    <row r="26" spans="1:10" ht="20.100000000000001" customHeight="1">
      <c r="A26" s="94"/>
      <c r="B26" s="92"/>
      <c r="C26" s="79">
        <v>24</v>
      </c>
      <c r="D26" s="15" t="s">
        <v>19</v>
      </c>
      <c r="E26" s="13" t="s">
        <v>187</v>
      </c>
      <c r="F26" s="16" t="s">
        <v>77</v>
      </c>
      <c r="G26" s="14">
        <v>4</v>
      </c>
      <c r="H26" s="37">
        <v>22443</v>
      </c>
      <c r="I26" s="25">
        <f t="shared" si="0"/>
        <v>89772</v>
      </c>
      <c r="J26" s="16"/>
    </row>
    <row r="27" spans="1:10" ht="20.100000000000001" customHeight="1">
      <c r="A27" s="94"/>
      <c r="B27" s="92"/>
      <c r="C27" s="79">
        <v>25</v>
      </c>
      <c r="D27" s="15" t="s">
        <v>19</v>
      </c>
      <c r="E27" s="13" t="s">
        <v>188</v>
      </c>
      <c r="F27" s="16" t="s">
        <v>77</v>
      </c>
      <c r="G27" s="14">
        <v>6.5</v>
      </c>
      <c r="H27" s="37">
        <v>2603</v>
      </c>
      <c r="I27" s="25">
        <f t="shared" si="0"/>
        <v>16919.5</v>
      </c>
      <c r="J27" s="16"/>
    </row>
    <row r="28" spans="1:10" ht="20.100000000000001" customHeight="1">
      <c r="A28" s="94"/>
      <c r="B28" s="92"/>
      <c r="C28" s="79">
        <v>26</v>
      </c>
      <c r="D28" s="15" t="s">
        <v>19</v>
      </c>
      <c r="E28" s="13" t="s">
        <v>189</v>
      </c>
      <c r="F28" s="16" t="s">
        <v>77</v>
      </c>
      <c r="G28" s="25">
        <v>2.5</v>
      </c>
      <c r="H28" s="38">
        <v>200</v>
      </c>
      <c r="I28" s="25">
        <f t="shared" si="0"/>
        <v>500</v>
      </c>
      <c r="J28" s="16"/>
    </row>
    <row r="29" spans="1:10" ht="20.100000000000001" customHeight="1">
      <c r="A29" s="94"/>
      <c r="B29" s="92"/>
      <c r="C29" s="79">
        <v>27</v>
      </c>
      <c r="D29" s="15" t="s">
        <v>197</v>
      </c>
      <c r="E29" s="13" t="s">
        <v>198</v>
      </c>
      <c r="F29" s="16" t="s">
        <v>84</v>
      </c>
      <c r="G29" s="25">
        <v>7.0000000000000007E-2</v>
      </c>
      <c r="H29" s="38">
        <v>210300</v>
      </c>
      <c r="I29" s="25">
        <f t="shared" si="0"/>
        <v>14721.000000000002</v>
      </c>
      <c r="J29" s="27"/>
    </row>
    <row r="30" spans="1:10" ht="20.100000000000001" customHeight="1">
      <c r="A30" s="94"/>
      <c r="B30" s="92"/>
      <c r="C30" s="79">
        <v>28</v>
      </c>
      <c r="D30" s="15" t="s">
        <v>11</v>
      </c>
      <c r="E30" s="13" t="s">
        <v>12</v>
      </c>
      <c r="F30" s="16" t="s">
        <v>77</v>
      </c>
      <c r="G30" s="14">
        <v>5.5</v>
      </c>
      <c r="H30" s="37">
        <v>742</v>
      </c>
      <c r="I30" s="25">
        <f t="shared" si="0"/>
        <v>4081</v>
      </c>
      <c r="J30" s="26"/>
    </row>
    <row r="31" spans="1:10" ht="20.100000000000001" customHeight="1">
      <c r="A31" s="94"/>
      <c r="B31" s="92"/>
      <c r="C31" s="79">
        <v>29</v>
      </c>
      <c r="D31" s="15" t="s">
        <v>13</v>
      </c>
      <c r="E31" s="13" t="s">
        <v>14</v>
      </c>
      <c r="F31" s="16" t="s">
        <v>77</v>
      </c>
      <c r="G31" s="25">
        <v>2</v>
      </c>
      <c r="H31" s="38">
        <v>800</v>
      </c>
      <c r="I31" s="25">
        <f t="shared" si="0"/>
        <v>1600</v>
      </c>
      <c r="J31" s="27"/>
    </row>
    <row r="32" spans="1:10" ht="20.100000000000001" customHeight="1">
      <c r="A32" s="94"/>
      <c r="B32" s="92"/>
      <c r="C32" s="79">
        <v>30</v>
      </c>
      <c r="D32" s="15" t="s">
        <v>13</v>
      </c>
      <c r="E32" s="13" t="s">
        <v>15</v>
      </c>
      <c r="F32" s="16" t="s">
        <v>77</v>
      </c>
      <c r="G32" s="25">
        <v>2.2000000000000002</v>
      </c>
      <c r="H32" s="38">
        <v>520</v>
      </c>
      <c r="I32" s="25">
        <f t="shared" si="0"/>
        <v>1144</v>
      </c>
      <c r="J32" s="27"/>
    </row>
    <row r="33" spans="1:10" ht="20.100000000000001" customHeight="1">
      <c r="A33" s="94"/>
      <c r="B33" s="92"/>
      <c r="C33" s="79">
        <v>31</v>
      </c>
      <c r="D33" s="15" t="s">
        <v>132</v>
      </c>
      <c r="E33" s="13" t="s">
        <v>135</v>
      </c>
      <c r="F33" s="16" t="s">
        <v>87</v>
      </c>
      <c r="G33" s="25">
        <v>3.14</v>
      </c>
      <c r="H33" s="38">
        <v>22150</v>
      </c>
      <c r="I33" s="25">
        <f t="shared" ref="I33:I42" si="2">G33*H33</f>
        <v>69551</v>
      </c>
      <c r="J33" s="12"/>
    </row>
    <row r="34" spans="1:10" ht="30" customHeight="1">
      <c r="A34" s="94"/>
      <c r="B34" s="92"/>
      <c r="C34" s="79">
        <v>32</v>
      </c>
      <c r="D34" s="15" t="s">
        <v>131</v>
      </c>
      <c r="E34" s="13" t="s">
        <v>175</v>
      </c>
      <c r="F34" s="16" t="s">
        <v>77</v>
      </c>
      <c r="G34" s="25">
        <v>2.9</v>
      </c>
      <c r="H34" s="38">
        <v>34071</v>
      </c>
      <c r="I34" s="25">
        <f t="shared" si="2"/>
        <v>98805.9</v>
      </c>
      <c r="J34" s="68" t="s">
        <v>53</v>
      </c>
    </row>
    <row r="35" spans="1:10" ht="20.100000000000001" customHeight="1">
      <c r="A35" s="94"/>
      <c r="B35" s="92"/>
      <c r="C35" s="79">
        <v>33</v>
      </c>
      <c r="D35" s="15" t="s">
        <v>105</v>
      </c>
      <c r="E35" s="13" t="s">
        <v>27</v>
      </c>
      <c r="F35" s="16" t="s">
        <v>77</v>
      </c>
      <c r="G35" s="43">
        <v>0.55000000000000004</v>
      </c>
      <c r="H35" s="75">
        <v>110</v>
      </c>
      <c r="I35" s="25">
        <f t="shared" si="2"/>
        <v>60.500000000000007</v>
      </c>
      <c r="J35" s="68"/>
    </row>
    <row r="36" spans="1:10" ht="20.100000000000001" customHeight="1">
      <c r="A36" s="94"/>
      <c r="B36" s="92"/>
      <c r="C36" s="79">
        <v>34</v>
      </c>
      <c r="D36" s="15" t="s">
        <v>105</v>
      </c>
      <c r="E36" s="13" t="s">
        <v>28</v>
      </c>
      <c r="F36" s="16" t="s">
        <v>77</v>
      </c>
      <c r="G36" s="43">
        <v>0.75</v>
      </c>
      <c r="H36" s="75">
        <v>215</v>
      </c>
      <c r="I36" s="25">
        <f t="shared" si="2"/>
        <v>161.25</v>
      </c>
      <c r="J36" s="68"/>
    </row>
    <row r="37" spans="1:10" ht="20.100000000000001" customHeight="1">
      <c r="A37" s="94"/>
      <c r="B37" s="92"/>
      <c r="C37" s="79">
        <v>35</v>
      </c>
      <c r="D37" s="15" t="s">
        <v>111</v>
      </c>
      <c r="E37" s="13" t="s">
        <v>112</v>
      </c>
      <c r="F37" s="16" t="s">
        <v>87</v>
      </c>
      <c r="G37" s="43">
        <v>1.6</v>
      </c>
      <c r="H37" s="75">
        <v>48026</v>
      </c>
      <c r="I37" s="25">
        <f t="shared" si="2"/>
        <v>76841.600000000006</v>
      </c>
      <c r="J37" s="68"/>
    </row>
    <row r="38" spans="1:10" ht="30" customHeight="1">
      <c r="A38" s="94"/>
      <c r="B38" s="92"/>
      <c r="C38" s="79">
        <v>36</v>
      </c>
      <c r="D38" s="15" t="s">
        <v>110</v>
      </c>
      <c r="E38" s="32" t="s">
        <v>179</v>
      </c>
      <c r="F38" s="16" t="s">
        <v>88</v>
      </c>
      <c r="G38" s="25">
        <v>1.8</v>
      </c>
      <c r="H38" s="38">
        <v>4320</v>
      </c>
      <c r="I38" s="25">
        <f t="shared" si="2"/>
        <v>7776</v>
      </c>
      <c r="J38" s="68"/>
    </row>
    <row r="39" spans="1:10" ht="33" customHeight="1">
      <c r="A39" s="94"/>
      <c r="B39" s="92"/>
      <c r="C39" s="79">
        <v>37</v>
      </c>
      <c r="D39" s="15" t="s">
        <v>110</v>
      </c>
      <c r="E39" s="32" t="s">
        <v>180</v>
      </c>
      <c r="F39" s="16" t="s">
        <v>88</v>
      </c>
      <c r="G39" s="25">
        <v>2.2999999999999998</v>
      </c>
      <c r="H39" s="38">
        <v>1400</v>
      </c>
      <c r="I39" s="25">
        <f t="shared" si="2"/>
        <v>3219.9999999999995</v>
      </c>
      <c r="J39" s="12"/>
    </row>
    <row r="40" spans="1:10" ht="30" customHeight="1">
      <c r="A40" s="94"/>
      <c r="B40" s="92"/>
      <c r="C40" s="79">
        <v>38</v>
      </c>
      <c r="D40" s="22" t="s">
        <v>129</v>
      </c>
      <c r="E40" s="21" t="s">
        <v>130</v>
      </c>
      <c r="F40" s="41" t="s">
        <v>98</v>
      </c>
      <c r="G40" s="18">
        <v>0.05</v>
      </c>
      <c r="H40" s="38">
        <v>57240</v>
      </c>
      <c r="I40" s="25">
        <f t="shared" si="2"/>
        <v>2862</v>
      </c>
      <c r="J40" s="69"/>
    </row>
    <row r="41" spans="1:10" ht="20.100000000000001" customHeight="1">
      <c r="A41" s="94"/>
      <c r="B41" s="92"/>
      <c r="C41" s="79">
        <v>39</v>
      </c>
      <c r="D41" s="15" t="s">
        <v>94</v>
      </c>
      <c r="E41" s="13" t="s">
        <v>93</v>
      </c>
      <c r="F41" s="16" t="s">
        <v>92</v>
      </c>
      <c r="G41" s="43">
        <v>0.55000000000000004</v>
      </c>
      <c r="H41" s="75">
        <v>67300</v>
      </c>
      <c r="I41" s="25">
        <f t="shared" si="2"/>
        <v>37015</v>
      </c>
      <c r="J41" s="69"/>
    </row>
    <row r="42" spans="1:10" ht="20.100000000000001" customHeight="1">
      <c r="A42" s="94"/>
      <c r="B42" s="93"/>
      <c r="C42" s="79">
        <v>40</v>
      </c>
      <c r="D42" s="15" t="s">
        <v>94</v>
      </c>
      <c r="E42" s="13" t="s">
        <v>95</v>
      </c>
      <c r="F42" s="16" t="s">
        <v>92</v>
      </c>
      <c r="G42" s="43">
        <v>0.35</v>
      </c>
      <c r="H42" s="75">
        <v>7800</v>
      </c>
      <c r="I42" s="25">
        <f t="shared" si="2"/>
        <v>2730</v>
      </c>
      <c r="J42" s="69"/>
    </row>
  </sheetData>
  <mergeCells count="3">
    <mergeCell ref="A1:J1"/>
    <mergeCell ref="B3:B42"/>
    <mergeCell ref="A3:A42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C32" sqref="C32"/>
    </sheetView>
  </sheetViews>
  <sheetFormatPr defaultColWidth="9" defaultRowHeight="13.5"/>
  <cols>
    <col min="1" max="1" width="17.75" style="2" customWidth="1"/>
    <col min="2" max="2" width="16.125" style="1" customWidth="1"/>
    <col min="3" max="3" width="9" style="1"/>
    <col min="4" max="4" width="26.875" style="1" customWidth="1"/>
    <col min="5" max="5" width="52.5" style="1" customWidth="1"/>
    <col min="6" max="6" width="10" style="34" customWidth="1"/>
    <col min="7" max="7" width="13.5" style="3" customWidth="1"/>
    <col min="8" max="8" width="14.625" style="40" customWidth="1"/>
    <col min="9" max="9" width="14.625" style="3" customWidth="1"/>
    <col min="10" max="10" width="22.25" style="1" customWidth="1"/>
    <col min="11" max="11" width="11.5" style="1" customWidth="1"/>
    <col min="12" max="16384" width="9" style="1"/>
  </cols>
  <sheetData>
    <row r="1" spans="1:10" ht="44.1" customHeight="1">
      <c r="A1" s="85" t="s">
        <v>90</v>
      </c>
      <c r="B1" s="86"/>
      <c r="C1" s="86"/>
      <c r="D1" s="86"/>
      <c r="E1" s="86"/>
      <c r="F1" s="86"/>
      <c r="G1" s="87"/>
      <c r="H1" s="88"/>
      <c r="I1" s="88"/>
      <c r="J1" s="86"/>
    </row>
    <row r="2" spans="1:10" ht="24.95" customHeight="1">
      <c r="A2" s="5" t="s">
        <v>0</v>
      </c>
      <c r="B2" s="6" t="s">
        <v>1</v>
      </c>
      <c r="C2" s="5" t="s">
        <v>2</v>
      </c>
      <c r="D2" s="6" t="s">
        <v>3</v>
      </c>
      <c r="E2" s="7" t="s">
        <v>4</v>
      </c>
      <c r="F2" s="7" t="s">
        <v>46</v>
      </c>
      <c r="G2" s="8" t="s">
        <v>42</v>
      </c>
      <c r="H2" s="36" t="s">
        <v>41</v>
      </c>
      <c r="I2" s="28" t="s">
        <v>45</v>
      </c>
      <c r="J2" s="9" t="s">
        <v>5</v>
      </c>
    </row>
    <row r="3" spans="1:10" ht="20.100000000000001" customHeight="1">
      <c r="A3" s="91" t="s">
        <v>122</v>
      </c>
      <c r="B3" s="95" t="s">
        <v>241</v>
      </c>
      <c r="C3" s="72">
        <v>1</v>
      </c>
      <c r="D3" s="15" t="s">
        <v>26</v>
      </c>
      <c r="E3" s="13" t="s">
        <v>104</v>
      </c>
      <c r="F3" s="16" t="s">
        <v>100</v>
      </c>
      <c r="G3" s="18">
        <v>12.9</v>
      </c>
      <c r="H3" s="38">
        <v>50</v>
      </c>
      <c r="I3" s="14">
        <f t="shared" ref="I3:I7" si="0">G3*H3</f>
        <v>645</v>
      </c>
      <c r="J3" s="73"/>
    </row>
    <row r="4" spans="1:10" ht="20.100000000000001" customHeight="1">
      <c r="A4" s="92"/>
      <c r="B4" s="96"/>
      <c r="C4" s="72">
        <v>2</v>
      </c>
      <c r="D4" s="15" t="s">
        <v>26</v>
      </c>
      <c r="E4" s="13" t="s">
        <v>102</v>
      </c>
      <c r="F4" s="16" t="s">
        <v>100</v>
      </c>
      <c r="G4" s="43">
        <v>8.8000000000000007</v>
      </c>
      <c r="H4" s="75">
        <v>100</v>
      </c>
      <c r="I4" s="14">
        <f t="shared" si="0"/>
        <v>880.00000000000011</v>
      </c>
      <c r="J4" s="73"/>
    </row>
    <row r="5" spans="1:10" ht="20.100000000000001" customHeight="1">
      <c r="A5" s="92"/>
      <c r="B5" s="96"/>
      <c r="C5" s="72">
        <v>3</v>
      </c>
      <c r="D5" s="15" t="s">
        <v>26</v>
      </c>
      <c r="E5" s="13" t="s">
        <v>101</v>
      </c>
      <c r="F5" s="16" t="s">
        <v>100</v>
      </c>
      <c r="G5" s="43">
        <v>12.9</v>
      </c>
      <c r="H5" s="75">
        <v>2000</v>
      </c>
      <c r="I5" s="14">
        <f t="shared" si="0"/>
        <v>25800</v>
      </c>
      <c r="J5" s="73"/>
    </row>
    <row r="6" spans="1:10" ht="39.75" customHeight="1">
      <c r="A6" s="92"/>
      <c r="B6" s="96"/>
      <c r="C6" s="72">
        <v>4</v>
      </c>
      <c r="D6" s="15" t="s">
        <v>145</v>
      </c>
      <c r="E6" s="13" t="s">
        <v>146</v>
      </c>
      <c r="F6" s="16" t="s">
        <v>50</v>
      </c>
      <c r="G6" s="14">
        <v>2.5</v>
      </c>
      <c r="H6" s="37">
        <v>3682</v>
      </c>
      <c r="I6" s="14">
        <f t="shared" si="0"/>
        <v>9205</v>
      </c>
      <c r="J6" s="73"/>
    </row>
    <row r="7" spans="1:10" ht="20.100000000000001" customHeight="1">
      <c r="A7" s="92"/>
      <c r="B7" s="96"/>
      <c r="C7" s="79">
        <v>5</v>
      </c>
      <c r="D7" s="15" t="s">
        <v>147</v>
      </c>
      <c r="E7" s="13" t="s">
        <v>148</v>
      </c>
      <c r="F7" s="16" t="s">
        <v>103</v>
      </c>
      <c r="G7" s="14">
        <v>59</v>
      </c>
      <c r="H7" s="37">
        <v>750</v>
      </c>
      <c r="I7" s="14">
        <f t="shared" si="0"/>
        <v>44250</v>
      </c>
      <c r="J7" s="73"/>
    </row>
    <row r="8" spans="1:10" ht="20.100000000000001" customHeight="1">
      <c r="A8" s="92"/>
      <c r="B8" s="96"/>
      <c r="C8" s="79">
        <v>6</v>
      </c>
      <c r="D8" s="15" t="s">
        <v>23</v>
      </c>
      <c r="E8" s="13" t="s">
        <v>137</v>
      </c>
      <c r="F8" s="16" t="s">
        <v>49</v>
      </c>
      <c r="G8" s="25">
        <v>2.82</v>
      </c>
      <c r="H8" s="38">
        <v>2016</v>
      </c>
      <c r="I8" s="14">
        <f t="shared" ref="I8:I16" si="1">G8*H8</f>
        <v>5685.12</v>
      </c>
      <c r="J8" s="73"/>
    </row>
    <row r="9" spans="1:10" ht="29.25" customHeight="1">
      <c r="A9" s="92"/>
      <c r="B9" s="96"/>
      <c r="C9" s="79">
        <v>7</v>
      </c>
      <c r="D9" s="15" t="s">
        <v>136</v>
      </c>
      <c r="E9" s="13" t="s">
        <v>138</v>
      </c>
      <c r="F9" s="16" t="s">
        <v>48</v>
      </c>
      <c r="G9" s="14">
        <v>206</v>
      </c>
      <c r="H9" s="37">
        <v>40</v>
      </c>
      <c r="I9" s="14">
        <f t="shared" si="1"/>
        <v>8240</v>
      </c>
      <c r="J9" s="73"/>
    </row>
    <row r="10" spans="1:10" ht="29.25" customHeight="1">
      <c r="A10" s="92"/>
      <c r="B10" s="96"/>
      <c r="C10" s="79">
        <v>8</v>
      </c>
      <c r="D10" s="17" t="s">
        <v>29</v>
      </c>
      <c r="E10" s="13" t="s">
        <v>138</v>
      </c>
      <c r="F10" s="16" t="s">
        <v>48</v>
      </c>
      <c r="G10" s="14">
        <v>130</v>
      </c>
      <c r="H10" s="37">
        <v>6</v>
      </c>
      <c r="I10" s="14">
        <f t="shared" si="1"/>
        <v>780</v>
      </c>
      <c r="J10" s="73"/>
    </row>
    <row r="11" spans="1:10" ht="20.100000000000001" customHeight="1">
      <c r="A11" s="92"/>
      <c r="B11" s="96"/>
      <c r="C11" s="79">
        <v>13</v>
      </c>
      <c r="D11" s="15" t="s">
        <v>139</v>
      </c>
      <c r="E11" s="13" t="s">
        <v>140</v>
      </c>
      <c r="F11" s="16" t="s">
        <v>70</v>
      </c>
      <c r="G11" s="43">
        <v>6</v>
      </c>
      <c r="H11" s="75">
        <v>360</v>
      </c>
      <c r="I11" s="43">
        <f t="shared" si="1"/>
        <v>2160</v>
      </c>
      <c r="J11" s="73"/>
    </row>
    <row r="12" spans="1:10" ht="20.100000000000001" customHeight="1">
      <c r="A12" s="92"/>
      <c r="B12" s="96"/>
      <c r="C12" s="79">
        <v>14</v>
      </c>
      <c r="D12" s="15" t="s">
        <v>31</v>
      </c>
      <c r="E12" s="13" t="s">
        <v>141</v>
      </c>
      <c r="F12" s="16" t="s">
        <v>70</v>
      </c>
      <c r="G12" s="43">
        <v>18</v>
      </c>
      <c r="H12" s="75">
        <v>300</v>
      </c>
      <c r="I12" s="43">
        <f t="shared" si="1"/>
        <v>5400</v>
      </c>
      <c r="J12" s="73"/>
    </row>
    <row r="13" spans="1:10" ht="20.100000000000001" customHeight="1">
      <c r="A13" s="92"/>
      <c r="B13" s="96"/>
      <c r="C13" s="79">
        <v>15</v>
      </c>
      <c r="D13" s="15" t="s">
        <v>31</v>
      </c>
      <c r="E13" s="13" t="s">
        <v>142</v>
      </c>
      <c r="F13" s="16" t="s">
        <v>70</v>
      </c>
      <c r="G13" s="43">
        <v>10</v>
      </c>
      <c r="H13" s="75">
        <v>4500</v>
      </c>
      <c r="I13" s="43">
        <f t="shared" si="1"/>
        <v>45000</v>
      </c>
      <c r="J13" s="73"/>
    </row>
    <row r="14" spans="1:10" ht="20.100000000000001" customHeight="1">
      <c r="A14" s="92"/>
      <c r="B14" s="96"/>
      <c r="C14" s="79">
        <v>16</v>
      </c>
      <c r="D14" s="15" t="s">
        <v>31</v>
      </c>
      <c r="E14" s="13" t="s">
        <v>143</v>
      </c>
      <c r="F14" s="16" t="s">
        <v>70</v>
      </c>
      <c r="G14" s="14">
        <v>2</v>
      </c>
      <c r="H14" s="37">
        <v>3444</v>
      </c>
      <c r="I14" s="43">
        <f t="shared" si="1"/>
        <v>6888</v>
      </c>
      <c r="J14" s="73"/>
    </row>
    <row r="15" spans="1:10" ht="20.100000000000001" customHeight="1">
      <c r="A15" s="92"/>
      <c r="B15" s="96"/>
      <c r="C15" s="79">
        <v>17</v>
      </c>
      <c r="D15" s="15" t="s">
        <v>31</v>
      </c>
      <c r="E15" s="13" t="s">
        <v>205</v>
      </c>
      <c r="F15" s="16" t="s">
        <v>70</v>
      </c>
      <c r="G15" s="14">
        <v>2</v>
      </c>
      <c r="H15" s="37">
        <v>1000</v>
      </c>
      <c r="I15" s="43">
        <f t="shared" si="1"/>
        <v>2000</v>
      </c>
      <c r="J15" s="73"/>
    </row>
    <row r="16" spans="1:10" ht="29.25" customHeight="1">
      <c r="A16" s="93"/>
      <c r="B16" s="97"/>
      <c r="C16" s="79">
        <v>18</v>
      </c>
      <c r="D16" s="15" t="s">
        <v>25</v>
      </c>
      <c r="E16" s="13" t="s">
        <v>144</v>
      </c>
      <c r="F16" s="16" t="s">
        <v>52</v>
      </c>
      <c r="G16" s="25">
        <v>18</v>
      </c>
      <c r="H16" s="38">
        <v>1580</v>
      </c>
      <c r="I16" s="43">
        <f t="shared" si="1"/>
        <v>28440</v>
      </c>
      <c r="J16" s="73"/>
    </row>
  </sheetData>
  <mergeCells count="3">
    <mergeCell ref="A1:J1"/>
    <mergeCell ref="A3:A16"/>
    <mergeCell ref="B3:B16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27" sqref="D27"/>
    </sheetView>
  </sheetViews>
  <sheetFormatPr defaultColWidth="9" defaultRowHeight="13.5"/>
  <cols>
    <col min="1" max="1" width="17.75" style="2" customWidth="1"/>
    <col min="2" max="2" width="16.125" style="1" customWidth="1"/>
    <col min="3" max="3" width="9" style="1"/>
    <col min="4" max="4" width="37.375" style="1" customWidth="1"/>
    <col min="5" max="5" width="52.5" style="1" customWidth="1"/>
    <col min="6" max="6" width="10" style="34" customWidth="1"/>
    <col min="7" max="7" width="13.5" style="3" customWidth="1"/>
    <col min="8" max="8" width="14.625" style="40" customWidth="1"/>
    <col min="9" max="9" width="14.625" style="3" customWidth="1"/>
    <col min="10" max="10" width="30.375" style="1" customWidth="1"/>
    <col min="11" max="11" width="11.5" style="1" customWidth="1"/>
    <col min="12" max="16384" width="9" style="1"/>
  </cols>
  <sheetData>
    <row r="1" spans="1:10" ht="44.1" customHeight="1">
      <c r="A1" s="85" t="s">
        <v>90</v>
      </c>
      <c r="B1" s="86"/>
      <c r="C1" s="86"/>
      <c r="D1" s="86"/>
      <c r="E1" s="86"/>
      <c r="F1" s="86"/>
      <c r="G1" s="87"/>
      <c r="H1" s="88"/>
      <c r="I1" s="88"/>
      <c r="J1" s="86"/>
    </row>
    <row r="2" spans="1:10" ht="24.95" customHeight="1">
      <c r="A2" s="5" t="s">
        <v>0</v>
      </c>
      <c r="B2" s="6" t="s">
        <v>1</v>
      </c>
      <c r="C2" s="5" t="s">
        <v>2</v>
      </c>
      <c r="D2" s="6" t="s">
        <v>3</v>
      </c>
      <c r="E2" s="7" t="s">
        <v>4</v>
      </c>
      <c r="F2" s="7" t="s">
        <v>46</v>
      </c>
      <c r="G2" s="8" t="s">
        <v>42</v>
      </c>
      <c r="H2" s="36" t="s">
        <v>41</v>
      </c>
      <c r="I2" s="28" t="s">
        <v>45</v>
      </c>
      <c r="J2" s="9" t="s">
        <v>5</v>
      </c>
    </row>
    <row r="3" spans="1:10" ht="20.100000000000001" customHeight="1">
      <c r="A3" s="94" t="s">
        <v>116</v>
      </c>
      <c r="B3" s="95" t="s">
        <v>242</v>
      </c>
      <c r="C3" s="72">
        <v>1</v>
      </c>
      <c r="D3" s="15" t="s">
        <v>149</v>
      </c>
      <c r="E3" s="32" t="s">
        <v>150</v>
      </c>
      <c r="F3" s="16" t="s">
        <v>87</v>
      </c>
      <c r="G3" s="25">
        <v>3.58</v>
      </c>
      <c r="H3" s="38">
        <v>840</v>
      </c>
      <c r="I3" s="25">
        <f t="shared" ref="I3:I18" si="0">G3*H3</f>
        <v>3007.2000000000003</v>
      </c>
      <c r="J3" s="73"/>
    </row>
    <row r="4" spans="1:10" ht="20.100000000000001" customHeight="1">
      <c r="A4" s="94"/>
      <c r="B4" s="96"/>
      <c r="C4" s="72">
        <v>2</v>
      </c>
      <c r="D4" s="15" t="s">
        <v>22</v>
      </c>
      <c r="E4" s="32" t="s">
        <v>151</v>
      </c>
      <c r="F4" s="16" t="s">
        <v>87</v>
      </c>
      <c r="G4" s="25">
        <v>5.05</v>
      </c>
      <c r="H4" s="38">
        <v>1212</v>
      </c>
      <c r="I4" s="25">
        <f t="shared" si="0"/>
        <v>6120.5999999999995</v>
      </c>
      <c r="J4" s="73"/>
    </row>
    <row r="5" spans="1:10" ht="30.75" customHeight="1">
      <c r="A5" s="94"/>
      <c r="B5" s="96"/>
      <c r="C5" s="79">
        <v>3</v>
      </c>
      <c r="D5" s="15" t="s">
        <v>152</v>
      </c>
      <c r="E5" s="32" t="s">
        <v>153</v>
      </c>
      <c r="F5" s="16" t="s">
        <v>87</v>
      </c>
      <c r="G5" s="14">
        <v>1.79</v>
      </c>
      <c r="H5" s="37">
        <v>2400</v>
      </c>
      <c r="I5" s="25">
        <f t="shared" si="0"/>
        <v>4296</v>
      </c>
      <c r="J5" s="73"/>
    </row>
    <row r="6" spans="1:10" ht="30.75" customHeight="1">
      <c r="A6" s="94"/>
      <c r="B6" s="96"/>
      <c r="C6" s="79">
        <v>4</v>
      </c>
      <c r="D6" s="15" t="s">
        <v>96</v>
      </c>
      <c r="E6" s="32" t="s">
        <v>154</v>
      </c>
      <c r="F6" s="16" t="s">
        <v>87</v>
      </c>
      <c r="G6" s="14">
        <v>1.98</v>
      </c>
      <c r="H6" s="37">
        <v>1600</v>
      </c>
      <c r="I6" s="25">
        <f t="shared" si="0"/>
        <v>3168</v>
      </c>
      <c r="J6" s="73"/>
    </row>
    <row r="7" spans="1:10" ht="20.100000000000001" customHeight="1">
      <c r="A7" s="94"/>
      <c r="B7" s="96"/>
      <c r="C7" s="79">
        <v>5</v>
      </c>
      <c r="D7" s="15" t="s">
        <v>99</v>
      </c>
      <c r="E7" s="13" t="s">
        <v>157</v>
      </c>
      <c r="F7" s="43" t="s">
        <v>106</v>
      </c>
      <c r="G7" s="43">
        <v>43.7</v>
      </c>
      <c r="H7" s="75">
        <v>50</v>
      </c>
      <c r="I7" s="25">
        <f t="shared" si="0"/>
        <v>2185</v>
      </c>
      <c r="J7" s="20"/>
    </row>
    <row r="8" spans="1:10" ht="20.100000000000001" customHeight="1">
      <c r="A8" s="94"/>
      <c r="B8" s="96"/>
      <c r="C8" s="79">
        <v>6</v>
      </c>
      <c r="D8" s="15" t="s">
        <v>107</v>
      </c>
      <c r="E8" s="13" t="s">
        <v>158</v>
      </c>
      <c r="F8" s="43" t="s">
        <v>109</v>
      </c>
      <c r="G8" s="43">
        <v>8.5</v>
      </c>
      <c r="H8" s="75">
        <v>120</v>
      </c>
      <c r="I8" s="25">
        <f t="shared" si="0"/>
        <v>1020</v>
      </c>
      <c r="J8" s="20"/>
    </row>
    <row r="9" spans="1:10" ht="20.100000000000001" customHeight="1">
      <c r="A9" s="94"/>
      <c r="B9" s="96"/>
      <c r="C9" s="79">
        <v>7</v>
      </c>
      <c r="D9" s="15" t="s">
        <v>108</v>
      </c>
      <c r="E9" s="13" t="s">
        <v>159</v>
      </c>
      <c r="F9" s="43" t="s">
        <v>109</v>
      </c>
      <c r="G9" s="43">
        <v>11.68</v>
      </c>
      <c r="H9" s="75">
        <v>150</v>
      </c>
      <c r="I9" s="25">
        <f t="shared" si="0"/>
        <v>1752</v>
      </c>
      <c r="J9" s="20"/>
    </row>
    <row r="10" spans="1:10" ht="20.100000000000001" customHeight="1">
      <c r="A10" s="94"/>
      <c r="B10" s="96"/>
      <c r="C10" s="79">
        <v>8</v>
      </c>
      <c r="D10" s="15" t="s">
        <v>156</v>
      </c>
      <c r="E10" s="13" t="s">
        <v>160</v>
      </c>
      <c r="F10" s="43" t="s">
        <v>109</v>
      </c>
      <c r="G10" s="43">
        <v>8</v>
      </c>
      <c r="H10" s="75">
        <v>400</v>
      </c>
      <c r="I10" s="25">
        <f t="shared" si="0"/>
        <v>3200</v>
      </c>
      <c r="J10" s="20"/>
    </row>
    <row r="11" spans="1:10" ht="20.100000000000001" customHeight="1">
      <c r="A11" s="94"/>
      <c r="B11" s="96"/>
      <c r="C11" s="79">
        <v>9</v>
      </c>
      <c r="D11" s="15" t="s">
        <v>155</v>
      </c>
      <c r="E11" s="13" t="s">
        <v>161</v>
      </c>
      <c r="F11" s="43" t="s">
        <v>109</v>
      </c>
      <c r="G11" s="14">
        <v>11.6</v>
      </c>
      <c r="H11" s="37">
        <v>40</v>
      </c>
      <c r="I11" s="25">
        <f t="shared" si="0"/>
        <v>464</v>
      </c>
      <c r="J11" s="20"/>
    </row>
    <row r="12" spans="1:10" ht="20.100000000000001" customHeight="1">
      <c r="A12" s="94"/>
      <c r="B12" s="96"/>
      <c r="C12" s="79">
        <v>10</v>
      </c>
      <c r="D12" s="15" t="s">
        <v>164</v>
      </c>
      <c r="E12" s="13" t="s">
        <v>35</v>
      </c>
      <c r="F12" s="43" t="s">
        <v>109</v>
      </c>
      <c r="G12" s="14">
        <v>46</v>
      </c>
      <c r="H12" s="37">
        <v>100</v>
      </c>
      <c r="I12" s="25">
        <f t="shared" si="0"/>
        <v>4600</v>
      </c>
      <c r="J12" s="20"/>
    </row>
    <row r="13" spans="1:10" ht="25.5" customHeight="1">
      <c r="A13" s="94"/>
      <c r="B13" s="96"/>
      <c r="C13" s="79">
        <v>11</v>
      </c>
      <c r="D13" s="15" t="s">
        <v>113</v>
      </c>
      <c r="E13" s="13" t="s">
        <v>163</v>
      </c>
      <c r="F13" s="14" t="s">
        <v>87</v>
      </c>
      <c r="G13" s="14">
        <v>16</v>
      </c>
      <c r="H13" s="37">
        <v>20</v>
      </c>
      <c r="I13" s="25">
        <f t="shared" si="0"/>
        <v>320</v>
      </c>
      <c r="J13" s="20"/>
    </row>
    <row r="14" spans="1:10" ht="20.100000000000001" customHeight="1">
      <c r="A14" s="94"/>
      <c r="B14" s="96"/>
      <c r="C14" s="79">
        <v>12</v>
      </c>
      <c r="D14" s="15" t="s">
        <v>36</v>
      </c>
      <c r="E14" s="13" t="s">
        <v>159</v>
      </c>
      <c r="F14" s="14" t="s">
        <v>47</v>
      </c>
      <c r="G14" s="43">
        <v>13.62</v>
      </c>
      <c r="H14" s="75">
        <v>150</v>
      </c>
      <c r="I14" s="25">
        <f t="shared" si="0"/>
        <v>2042.9999999999998</v>
      </c>
      <c r="J14" s="20"/>
    </row>
    <row r="15" spans="1:10" ht="20.100000000000001" customHeight="1">
      <c r="A15" s="94"/>
      <c r="B15" s="96"/>
      <c r="C15" s="79">
        <v>13</v>
      </c>
      <c r="D15" s="15" t="s">
        <v>37</v>
      </c>
      <c r="E15" s="13" t="s">
        <v>159</v>
      </c>
      <c r="F15" s="14" t="s">
        <v>47</v>
      </c>
      <c r="G15" s="14">
        <v>11.59</v>
      </c>
      <c r="H15" s="37">
        <v>800</v>
      </c>
      <c r="I15" s="25">
        <f t="shared" si="0"/>
        <v>9272</v>
      </c>
      <c r="J15" s="20"/>
    </row>
    <row r="16" spans="1:10" ht="20.100000000000001" customHeight="1">
      <c r="A16" s="94"/>
      <c r="B16" s="96"/>
      <c r="C16" s="79">
        <v>14</v>
      </c>
      <c r="D16" s="15" t="s">
        <v>38</v>
      </c>
      <c r="E16" s="13" t="s">
        <v>159</v>
      </c>
      <c r="F16" s="14" t="s">
        <v>47</v>
      </c>
      <c r="G16" s="14">
        <v>30.27</v>
      </c>
      <c r="H16" s="37">
        <v>20</v>
      </c>
      <c r="I16" s="25">
        <f t="shared" si="0"/>
        <v>605.4</v>
      </c>
      <c r="J16" s="20"/>
    </row>
    <row r="17" spans="1:10" ht="20.100000000000001" customHeight="1">
      <c r="A17" s="94"/>
      <c r="B17" s="96"/>
      <c r="C17" s="79">
        <v>15</v>
      </c>
      <c r="D17" s="15" t="s">
        <v>39</v>
      </c>
      <c r="E17" s="13" t="s">
        <v>159</v>
      </c>
      <c r="F17" s="14" t="s">
        <v>47</v>
      </c>
      <c r="G17" s="14">
        <v>12.6</v>
      </c>
      <c r="H17" s="37">
        <v>50</v>
      </c>
      <c r="I17" s="25">
        <f t="shared" si="0"/>
        <v>630</v>
      </c>
      <c r="J17" s="20"/>
    </row>
    <row r="18" spans="1:10" ht="20.100000000000001" customHeight="1">
      <c r="A18" s="94"/>
      <c r="B18" s="97"/>
      <c r="C18" s="79">
        <v>16</v>
      </c>
      <c r="D18" s="15" t="s">
        <v>162</v>
      </c>
      <c r="E18" s="13" t="s">
        <v>159</v>
      </c>
      <c r="F18" s="14" t="s">
        <v>47</v>
      </c>
      <c r="G18" s="14">
        <v>16.53</v>
      </c>
      <c r="H18" s="37">
        <v>61</v>
      </c>
      <c r="I18" s="25">
        <f t="shared" si="0"/>
        <v>1008.33</v>
      </c>
      <c r="J18" s="20"/>
    </row>
  </sheetData>
  <mergeCells count="3">
    <mergeCell ref="A3:A18"/>
    <mergeCell ref="B3:B18"/>
    <mergeCell ref="A1:J1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31" sqref="D31"/>
    </sheetView>
  </sheetViews>
  <sheetFormatPr defaultColWidth="9" defaultRowHeight="13.5"/>
  <cols>
    <col min="1" max="1" width="17.75" style="2" customWidth="1"/>
    <col min="2" max="2" width="16.125" style="1" customWidth="1"/>
    <col min="3" max="3" width="9" style="1"/>
    <col min="4" max="4" width="37.375" style="1" customWidth="1"/>
    <col min="5" max="5" width="52.5" style="1" customWidth="1"/>
    <col min="6" max="6" width="10" style="34" customWidth="1"/>
    <col min="7" max="7" width="13.5" style="3" customWidth="1"/>
    <col min="8" max="8" width="14.625" style="40" customWidth="1"/>
    <col min="9" max="9" width="14.625" style="3" customWidth="1"/>
    <col min="10" max="10" width="30.375" style="1" customWidth="1"/>
    <col min="11" max="11" width="11.5" style="1" customWidth="1"/>
    <col min="12" max="16384" width="9" style="1"/>
  </cols>
  <sheetData>
    <row r="1" spans="1:10" ht="44.1" customHeight="1">
      <c r="A1" s="85" t="s">
        <v>90</v>
      </c>
      <c r="B1" s="86"/>
      <c r="C1" s="86"/>
      <c r="D1" s="86"/>
      <c r="E1" s="86"/>
      <c r="F1" s="86"/>
      <c r="G1" s="87"/>
      <c r="H1" s="88"/>
      <c r="I1" s="88"/>
      <c r="J1" s="86"/>
    </row>
    <row r="2" spans="1:10" ht="24.95" customHeight="1">
      <c r="A2" s="5" t="s">
        <v>0</v>
      </c>
      <c r="B2" s="6" t="s">
        <v>1</v>
      </c>
      <c r="C2" s="5" t="s">
        <v>2</v>
      </c>
      <c r="D2" s="6" t="s">
        <v>3</v>
      </c>
      <c r="E2" s="7" t="s">
        <v>4</v>
      </c>
      <c r="F2" s="7" t="s">
        <v>46</v>
      </c>
      <c r="G2" s="8" t="s">
        <v>42</v>
      </c>
      <c r="H2" s="36" t="s">
        <v>41</v>
      </c>
      <c r="I2" s="28" t="s">
        <v>45</v>
      </c>
      <c r="J2" s="9" t="s">
        <v>5</v>
      </c>
    </row>
    <row r="3" spans="1:10" s="33" customFormat="1" ht="20.100000000000001" customHeight="1">
      <c r="A3" s="94" t="s">
        <v>117</v>
      </c>
      <c r="B3" s="98" t="s">
        <v>243</v>
      </c>
      <c r="C3" s="72">
        <v>1</v>
      </c>
      <c r="D3" s="29" t="s">
        <v>121</v>
      </c>
      <c r="E3" s="22" t="s">
        <v>204</v>
      </c>
      <c r="F3" s="41" t="s">
        <v>48</v>
      </c>
      <c r="G3" s="43">
        <v>2.2000000000000002</v>
      </c>
      <c r="H3" s="75">
        <v>1050</v>
      </c>
      <c r="I3" s="43">
        <f t="shared" ref="I3:I12" si="0">G3*H3</f>
        <v>2310</v>
      </c>
      <c r="J3" s="73"/>
    </row>
    <row r="4" spans="1:10" s="33" customFormat="1" ht="20.100000000000001" customHeight="1">
      <c r="A4" s="94"/>
      <c r="B4" s="98"/>
      <c r="C4" s="72">
        <v>2</v>
      </c>
      <c r="D4" s="24" t="s">
        <v>30</v>
      </c>
      <c r="E4" s="22" t="s">
        <v>120</v>
      </c>
      <c r="F4" s="41" t="s">
        <v>47</v>
      </c>
      <c r="G4" s="43">
        <v>480</v>
      </c>
      <c r="H4" s="75">
        <v>13</v>
      </c>
      <c r="I4" s="43">
        <f t="shared" si="0"/>
        <v>6240</v>
      </c>
      <c r="J4" s="73"/>
    </row>
    <row r="5" spans="1:10" s="33" customFormat="1" ht="20.100000000000001" customHeight="1">
      <c r="A5" s="94"/>
      <c r="B5" s="98"/>
      <c r="C5" s="76">
        <v>3</v>
      </c>
      <c r="D5" s="24" t="s">
        <v>118</v>
      </c>
      <c r="E5" s="19" t="s">
        <v>119</v>
      </c>
      <c r="F5" s="23" t="s">
        <v>47</v>
      </c>
      <c r="G5" s="18">
        <v>238</v>
      </c>
      <c r="H5" s="38">
        <v>5</v>
      </c>
      <c r="I5" s="43">
        <f t="shared" si="0"/>
        <v>1190</v>
      </c>
      <c r="J5" s="73"/>
    </row>
    <row r="6" spans="1:10" s="33" customFormat="1" ht="20.100000000000001" customHeight="1">
      <c r="A6" s="94"/>
      <c r="B6" s="98"/>
      <c r="C6" s="76">
        <v>4</v>
      </c>
      <c r="D6" s="71" t="s">
        <v>123</v>
      </c>
      <c r="E6" s="19" t="s">
        <v>165</v>
      </c>
      <c r="F6" s="23" t="s">
        <v>47</v>
      </c>
      <c r="G6" s="43">
        <v>24</v>
      </c>
      <c r="H6" s="75">
        <v>6</v>
      </c>
      <c r="I6" s="43">
        <f t="shared" si="0"/>
        <v>144</v>
      </c>
      <c r="J6" s="73"/>
    </row>
    <row r="7" spans="1:10" s="33" customFormat="1" ht="20.100000000000001" customHeight="1">
      <c r="A7" s="94"/>
      <c r="B7" s="98"/>
      <c r="C7" s="76">
        <v>5</v>
      </c>
      <c r="D7" s="22" t="s">
        <v>166</v>
      </c>
      <c r="E7" s="22" t="s">
        <v>167</v>
      </c>
      <c r="F7" s="41" t="s">
        <v>47</v>
      </c>
      <c r="G7" s="18">
        <v>22</v>
      </c>
      <c r="H7" s="38">
        <v>70</v>
      </c>
      <c r="I7" s="43">
        <f t="shared" si="0"/>
        <v>1540</v>
      </c>
      <c r="J7" s="73"/>
    </row>
    <row r="8" spans="1:10" s="33" customFormat="1" ht="20.100000000000001" customHeight="1">
      <c r="A8" s="94"/>
      <c r="B8" s="98"/>
      <c r="C8" s="76">
        <v>6</v>
      </c>
      <c r="D8" s="19" t="s">
        <v>124</v>
      </c>
      <c r="E8" s="22" t="s">
        <v>125</v>
      </c>
      <c r="F8" s="41" t="s">
        <v>47</v>
      </c>
      <c r="G8" s="18">
        <v>90</v>
      </c>
      <c r="H8" s="38">
        <v>20</v>
      </c>
      <c r="I8" s="43">
        <f t="shared" si="0"/>
        <v>1800</v>
      </c>
      <c r="J8" s="73"/>
    </row>
    <row r="9" spans="1:10" s="33" customFormat="1" ht="20.100000000000001" customHeight="1">
      <c r="A9" s="94"/>
      <c r="B9" s="98"/>
      <c r="C9" s="76">
        <v>7</v>
      </c>
      <c r="D9" s="19" t="s">
        <v>171</v>
      </c>
      <c r="E9" s="22" t="s">
        <v>172</v>
      </c>
      <c r="F9" s="41" t="s">
        <v>47</v>
      </c>
      <c r="G9" s="18">
        <v>2.2000000000000002</v>
      </c>
      <c r="H9" s="38">
        <v>50</v>
      </c>
      <c r="I9" s="43">
        <f t="shared" si="0"/>
        <v>110.00000000000001</v>
      </c>
      <c r="J9" s="77"/>
    </row>
    <row r="10" spans="1:10" s="33" customFormat="1" ht="20.100000000000001" customHeight="1">
      <c r="A10" s="94"/>
      <c r="B10" s="98"/>
      <c r="C10" s="76">
        <v>8</v>
      </c>
      <c r="D10" s="19" t="s">
        <v>173</v>
      </c>
      <c r="E10" s="22" t="s">
        <v>172</v>
      </c>
      <c r="F10" s="41" t="s">
        <v>47</v>
      </c>
      <c r="G10" s="18">
        <v>12</v>
      </c>
      <c r="H10" s="38">
        <v>20</v>
      </c>
      <c r="I10" s="43">
        <f t="shared" ref="I10" si="1">G10*H10</f>
        <v>240</v>
      </c>
      <c r="J10" s="77"/>
    </row>
    <row r="11" spans="1:10" s="81" customFormat="1" ht="20.100000000000001" customHeight="1">
      <c r="A11" s="94"/>
      <c r="B11" s="98"/>
      <c r="C11" s="35">
        <v>8</v>
      </c>
      <c r="D11" s="30" t="s">
        <v>227</v>
      </c>
      <c r="E11" s="30" t="s">
        <v>228</v>
      </c>
      <c r="F11" s="42" t="s">
        <v>47</v>
      </c>
      <c r="G11" s="31">
        <v>90</v>
      </c>
      <c r="H11" s="39">
        <v>5</v>
      </c>
      <c r="I11" s="44">
        <f t="shared" ref="I11" si="2">G11*H11</f>
        <v>450</v>
      </c>
      <c r="J11" s="80"/>
    </row>
    <row r="12" spans="1:10" s="33" customFormat="1" ht="20.100000000000001" customHeight="1">
      <c r="A12" s="94"/>
      <c r="B12" s="98"/>
      <c r="C12" s="76">
        <v>9</v>
      </c>
      <c r="D12" s="22" t="s">
        <v>89</v>
      </c>
      <c r="E12" s="22" t="s">
        <v>168</v>
      </c>
      <c r="F12" s="41" t="s">
        <v>47</v>
      </c>
      <c r="G12" s="18">
        <v>232</v>
      </c>
      <c r="H12" s="38">
        <v>22</v>
      </c>
      <c r="I12" s="43">
        <f t="shared" si="0"/>
        <v>5104</v>
      </c>
      <c r="J12" s="73"/>
    </row>
    <row r="13" spans="1:10" s="33" customFormat="1" ht="20.100000000000001" customHeight="1">
      <c r="A13" s="94"/>
      <c r="B13" s="98"/>
      <c r="C13" s="76">
        <v>10</v>
      </c>
      <c r="D13" s="29" t="s">
        <v>89</v>
      </c>
      <c r="E13" s="22" t="s">
        <v>169</v>
      </c>
      <c r="F13" s="41" t="s">
        <v>47</v>
      </c>
      <c r="G13" s="18">
        <v>330</v>
      </c>
      <c r="H13" s="38">
        <v>53</v>
      </c>
      <c r="I13" s="43">
        <f t="shared" ref="I13:I15" si="3">G13*H13</f>
        <v>17490</v>
      </c>
      <c r="J13" s="73"/>
    </row>
    <row r="14" spans="1:10" s="81" customFormat="1" ht="20.100000000000001" customHeight="1">
      <c r="A14" s="94"/>
      <c r="B14" s="98"/>
      <c r="C14" s="35">
        <v>11</v>
      </c>
      <c r="D14" s="74" t="s">
        <v>134</v>
      </c>
      <c r="E14" s="30" t="s">
        <v>229</v>
      </c>
      <c r="F14" s="42" t="s">
        <v>47</v>
      </c>
      <c r="G14" s="31">
        <v>44</v>
      </c>
      <c r="H14" s="39">
        <v>5</v>
      </c>
      <c r="I14" s="44">
        <f t="shared" si="3"/>
        <v>220</v>
      </c>
      <c r="J14" s="80"/>
    </row>
    <row r="15" spans="1:10" s="81" customFormat="1" ht="20.100000000000001" customHeight="1">
      <c r="A15" s="94"/>
      <c r="B15" s="98"/>
      <c r="C15" s="35">
        <v>12</v>
      </c>
      <c r="D15" s="74" t="s">
        <v>133</v>
      </c>
      <c r="E15" s="30" t="s">
        <v>170</v>
      </c>
      <c r="F15" s="42" t="s">
        <v>47</v>
      </c>
      <c r="G15" s="31">
        <v>82</v>
      </c>
      <c r="H15" s="39">
        <v>5</v>
      </c>
      <c r="I15" s="44">
        <f t="shared" si="3"/>
        <v>410</v>
      </c>
      <c r="J15" s="80"/>
    </row>
  </sheetData>
  <mergeCells count="3">
    <mergeCell ref="A3:A15"/>
    <mergeCell ref="B3:B15"/>
    <mergeCell ref="A1:J1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13" sqref="D13"/>
    </sheetView>
  </sheetViews>
  <sheetFormatPr defaultColWidth="9" defaultRowHeight="13.5"/>
  <cols>
    <col min="1" max="1" width="16.5" style="2" customWidth="1"/>
    <col min="2" max="2" width="16.125" style="1" customWidth="1"/>
    <col min="3" max="3" width="9" style="1"/>
    <col min="4" max="4" width="37.375" style="1" customWidth="1"/>
    <col min="5" max="5" width="43.875" style="1" customWidth="1"/>
    <col min="6" max="6" width="10.875" style="3" customWidth="1"/>
    <col min="7" max="7" width="14.625" style="4" customWidth="1"/>
    <col min="8" max="8" width="14.625" style="40" customWidth="1"/>
    <col min="9" max="9" width="14.625" style="4" customWidth="1"/>
    <col min="10" max="10" width="17.875" style="1" customWidth="1"/>
    <col min="11" max="11" width="11.5" style="1" customWidth="1"/>
    <col min="12" max="16384" width="9" style="1"/>
  </cols>
  <sheetData>
    <row r="1" spans="1:11" ht="44.1" customHeight="1">
      <c r="A1" s="85" t="s">
        <v>90</v>
      </c>
      <c r="B1" s="86"/>
      <c r="C1" s="86"/>
      <c r="D1" s="86"/>
      <c r="E1" s="86"/>
      <c r="F1" s="86"/>
      <c r="G1" s="86"/>
      <c r="H1" s="87"/>
      <c r="I1" s="87"/>
      <c r="J1" s="88"/>
      <c r="K1" s="88"/>
    </row>
    <row r="2" spans="1:11" ht="24.95" customHeight="1">
      <c r="A2" s="5" t="s">
        <v>0</v>
      </c>
      <c r="B2" s="6" t="s">
        <v>1</v>
      </c>
      <c r="C2" s="5" t="s">
        <v>2</v>
      </c>
      <c r="D2" s="6" t="s">
        <v>3</v>
      </c>
      <c r="E2" s="7" t="s">
        <v>4</v>
      </c>
      <c r="F2" s="7" t="s">
        <v>46</v>
      </c>
      <c r="G2" s="8" t="s">
        <v>42</v>
      </c>
      <c r="H2" s="36" t="s">
        <v>41</v>
      </c>
      <c r="I2" s="28" t="s">
        <v>45</v>
      </c>
      <c r="J2" s="9" t="s">
        <v>5</v>
      </c>
    </row>
    <row r="3" spans="1:11" ht="28.5" customHeight="1">
      <c r="A3" s="91" t="s">
        <v>114</v>
      </c>
      <c r="B3" s="95" t="s">
        <v>244</v>
      </c>
      <c r="C3" s="76">
        <v>1</v>
      </c>
      <c r="D3" s="13" t="s">
        <v>223</v>
      </c>
      <c r="E3" s="13" t="s">
        <v>224</v>
      </c>
      <c r="F3" s="16" t="s">
        <v>47</v>
      </c>
      <c r="G3" s="70">
        <f>28/500</f>
        <v>5.6000000000000001E-2</v>
      </c>
      <c r="H3" s="38">
        <f>80*500</f>
        <v>40000</v>
      </c>
      <c r="I3" s="25">
        <f>G3*H3</f>
        <v>2240</v>
      </c>
      <c r="J3" s="20"/>
    </row>
    <row r="4" spans="1:11" ht="20.100000000000001" customHeight="1">
      <c r="A4" s="92"/>
      <c r="B4" s="96"/>
      <c r="C4" s="76">
        <v>2</v>
      </c>
      <c r="D4" s="13" t="s">
        <v>20</v>
      </c>
      <c r="E4" s="13" t="s">
        <v>225</v>
      </c>
      <c r="F4" s="16" t="s">
        <v>47</v>
      </c>
      <c r="G4" s="25">
        <v>0.3</v>
      </c>
      <c r="H4" s="38">
        <v>100650</v>
      </c>
      <c r="I4" s="25">
        <f>G4*H4</f>
        <v>30195</v>
      </c>
      <c r="J4" s="20"/>
    </row>
    <row r="5" spans="1:11" ht="20.100000000000001" customHeight="1">
      <c r="A5" s="92"/>
      <c r="B5" s="96"/>
      <c r="C5" s="76">
        <v>3</v>
      </c>
      <c r="D5" s="13" t="s">
        <v>20</v>
      </c>
      <c r="E5" s="13" t="s">
        <v>226</v>
      </c>
      <c r="F5" s="16" t="s">
        <v>47</v>
      </c>
      <c r="G5" s="14">
        <v>0.35</v>
      </c>
      <c r="H5" s="37">
        <v>3300</v>
      </c>
      <c r="I5" s="25">
        <f>G5*H5</f>
        <v>1155</v>
      </c>
      <c r="J5" s="20"/>
    </row>
    <row r="6" spans="1:11" ht="30" customHeight="1">
      <c r="A6" s="92"/>
      <c r="B6" s="96"/>
      <c r="C6" s="78">
        <v>4</v>
      </c>
      <c r="D6" s="13" t="s">
        <v>199</v>
      </c>
      <c r="E6" s="13" t="s">
        <v>202</v>
      </c>
      <c r="F6" s="16" t="s">
        <v>87</v>
      </c>
      <c r="G6" s="25">
        <v>3.7</v>
      </c>
      <c r="H6" s="38">
        <v>2400</v>
      </c>
      <c r="I6" s="25">
        <f>G6*H6</f>
        <v>8880</v>
      </c>
      <c r="J6" s="20"/>
    </row>
    <row r="7" spans="1:11" ht="29.25" customHeight="1">
      <c r="A7" s="92"/>
      <c r="B7" s="96"/>
      <c r="C7" s="78">
        <v>5</v>
      </c>
      <c r="D7" s="13" t="s">
        <v>24</v>
      </c>
      <c r="E7" s="13" t="s">
        <v>203</v>
      </c>
      <c r="F7" s="16" t="s">
        <v>87</v>
      </c>
      <c r="G7" s="25">
        <v>3.68</v>
      </c>
      <c r="H7" s="38">
        <v>1000</v>
      </c>
      <c r="I7" s="25">
        <f>G7*H7</f>
        <v>3680</v>
      </c>
      <c r="J7" s="20"/>
    </row>
    <row r="8" spans="1:11" ht="28.5" customHeight="1">
      <c r="A8" s="92"/>
      <c r="B8" s="96"/>
      <c r="C8" s="78">
        <v>6</v>
      </c>
      <c r="D8" s="21" t="s">
        <v>200</v>
      </c>
      <c r="E8" s="13" t="s">
        <v>206</v>
      </c>
      <c r="F8" s="18" t="s">
        <v>201</v>
      </c>
      <c r="G8" s="14">
        <v>0.25</v>
      </c>
      <c r="H8" s="37">
        <v>24000</v>
      </c>
      <c r="I8" s="25">
        <f t="shared" ref="I8:I18" si="0">G8*H8</f>
        <v>6000</v>
      </c>
      <c r="J8" s="11"/>
    </row>
    <row r="9" spans="1:11" ht="30.75" customHeight="1">
      <c r="A9" s="92"/>
      <c r="B9" s="96"/>
      <c r="C9" s="78">
        <v>7</v>
      </c>
      <c r="D9" s="21" t="s">
        <v>32</v>
      </c>
      <c r="E9" s="32" t="s">
        <v>207</v>
      </c>
      <c r="F9" s="18" t="s">
        <v>201</v>
      </c>
      <c r="G9" s="18">
        <v>0.34</v>
      </c>
      <c r="H9" s="38">
        <v>6400</v>
      </c>
      <c r="I9" s="25">
        <f t="shared" si="0"/>
        <v>2176</v>
      </c>
      <c r="J9" s="11"/>
    </row>
    <row r="10" spans="1:11" ht="30.75" customHeight="1">
      <c r="A10" s="92"/>
      <c r="B10" s="96"/>
      <c r="C10" s="78">
        <v>8</v>
      </c>
      <c r="D10" s="21" t="s">
        <v>32</v>
      </c>
      <c r="E10" s="32" t="s">
        <v>208</v>
      </c>
      <c r="F10" s="18" t="s">
        <v>201</v>
      </c>
      <c r="G10" s="14">
        <v>0.26</v>
      </c>
      <c r="H10" s="37">
        <v>216000</v>
      </c>
      <c r="I10" s="25">
        <f t="shared" si="0"/>
        <v>56160</v>
      </c>
      <c r="J10" s="11"/>
    </row>
    <row r="11" spans="1:11" ht="29.25" customHeight="1">
      <c r="A11" s="92"/>
      <c r="B11" s="96"/>
      <c r="C11" s="78">
        <v>9</v>
      </c>
      <c r="D11" s="21" t="s">
        <v>32</v>
      </c>
      <c r="E11" s="32" t="s">
        <v>209</v>
      </c>
      <c r="F11" s="18" t="s">
        <v>201</v>
      </c>
      <c r="G11" s="14">
        <v>0.65</v>
      </c>
      <c r="H11" s="37">
        <v>104800</v>
      </c>
      <c r="I11" s="25">
        <f t="shared" si="0"/>
        <v>68120</v>
      </c>
      <c r="J11" s="11"/>
    </row>
    <row r="12" spans="1:11" ht="30" customHeight="1">
      <c r="A12" s="92"/>
      <c r="B12" s="96"/>
      <c r="C12" s="78">
        <v>10</v>
      </c>
      <c r="D12" s="21" t="s">
        <v>32</v>
      </c>
      <c r="E12" s="32" t="s">
        <v>211</v>
      </c>
      <c r="F12" s="18" t="s">
        <v>201</v>
      </c>
      <c r="G12" s="14">
        <v>0.65</v>
      </c>
      <c r="H12" s="37">
        <v>16000</v>
      </c>
      <c r="I12" s="25">
        <f t="shared" si="0"/>
        <v>10400</v>
      </c>
      <c r="J12" s="11"/>
    </row>
    <row r="13" spans="1:11" ht="33.75" customHeight="1">
      <c r="A13" s="92"/>
      <c r="B13" s="96"/>
      <c r="C13" s="78">
        <v>11</v>
      </c>
      <c r="D13" s="21" t="s">
        <v>32</v>
      </c>
      <c r="E13" s="32" t="s">
        <v>217</v>
      </c>
      <c r="F13" s="18" t="s">
        <v>218</v>
      </c>
      <c r="G13" s="14">
        <v>0.8</v>
      </c>
      <c r="H13" s="37">
        <v>1000</v>
      </c>
      <c r="I13" s="25">
        <f t="shared" si="0"/>
        <v>800</v>
      </c>
      <c r="J13" s="11"/>
    </row>
    <row r="14" spans="1:11" ht="27" customHeight="1">
      <c r="A14" s="92"/>
      <c r="B14" s="96"/>
      <c r="C14" s="78">
        <v>12</v>
      </c>
      <c r="D14" s="21" t="s">
        <v>32</v>
      </c>
      <c r="E14" s="32" t="s">
        <v>210</v>
      </c>
      <c r="F14" s="18" t="s">
        <v>201</v>
      </c>
      <c r="G14" s="14">
        <v>0.3</v>
      </c>
      <c r="H14" s="37">
        <v>30200</v>
      </c>
      <c r="I14" s="25">
        <f t="shared" si="0"/>
        <v>9060</v>
      </c>
      <c r="J14" s="11"/>
    </row>
    <row r="15" spans="1:11" ht="30" customHeight="1">
      <c r="A15" s="92"/>
      <c r="B15" s="96"/>
      <c r="C15" s="78">
        <v>13</v>
      </c>
      <c r="D15" s="21" t="s">
        <v>222</v>
      </c>
      <c r="E15" s="32" t="s">
        <v>221</v>
      </c>
      <c r="F15" s="18" t="s">
        <v>60</v>
      </c>
      <c r="G15" s="14">
        <v>1.52</v>
      </c>
      <c r="H15" s="37">
        <v>25200</v>
      </c>
      <c r="I15" s="25">
        <f t="shared" si="0"/>
        <v>38304</v>
      </c>
      <c r="J15" s="11"/>
    </row>
    <row r="16" spans="1:11" ht="29.25" customHeight="1">
      <c r="A16" s="92"/>
      <c r="B16" s="96"/>
      <c r="C16" s="78">
        <v>14</v>
      </c>
      <c r="D16" s="21" t="s">
        <v>34</v>
      </c>
      <c r="E16" s="13" t="s">
        <v>213</v>
      </c>
      <c r="F16" s="18" t="s">
        <v>60</v>
      </c>
      <c r="G16" s="14">
        <v>0.34</v>
      </c>
      <c r="H16" s="37">
        <v>20598</v>
      </c>
      <c r="I16" s="25">
        <f t="shared" si="0"/>
        <v>7003.3200000000006</v>
      </c>
      <c r="J16" s="11"/>
    </row>
    <row r="17" spans="1:10" ht="27.75" customHeight="1">
      <c r="A17" s="92"/>
      <c r="B17" s="96"/>
      <c r="C17" s="78">
        <v>15</v>
      </c>
      <c r="D17" s="21" t="s">
        <v>34</v>
      </c>
      <c r="E17" s="13" t="s">
        <v>214</v>
      </c>
      <c r="F17" s="18" t="s">
        <v>60</v>
      </c>
      <c r="G17" s="14">
        <v>0.36</v>
      </c>
      <c r="H17" s="37">
        <v>569520</v>
      </c>
      <c r="I17" s="25">
        <f t="shared" si="0"/>
        <v>205027.19999999998</v>
      </c>
      <c r="J17" s="11"/>
    </row>
    <row r="18" spans="1:10" ht="28.5" customHeight="1">
      <c r="A18" s="92"/>
      <c r="B18" s="96"/>
      <c r="C18" s="78">
        <v>16</v>
      </c>
      <c r="D18" s="21" t="s">
        <v>34</v>
      </c>
      <c r="E18" s="32" t="s">
        <v>212</v>
      </c>
      <c r="F18" s="18" t="s">
        <v>201</v>
      </c>
      <c r="G18" s="14">
        <v>20</v>
      </c>
      <c r="H18" s="37">
        <v>20</v>
      </c>
      <c r="I18" s="25">
        <f t="shared" si="0"/>
        <v>400</v>
      </c>
      <c r="J18" s="11"/>
    </row>
    <row r="19" spans="1:10" ht="31.5" customHeight="1">
      <c r="A19" s="92"/>
      <c r="B19" s="96"/>
      <c r="C19" s="78">
        <v>17</v>
      </c>
      <c r="D19" s="21" t="s">
        <v>215</v>
      </c>
      <c r="E19" s="13" t="s">
        <v>216</v>
      </c>
      <c r="F19" s="18" t="s">
        <v>60</v>
      </c>
      <c r="G19" s="14">
        <v>0.65</v>
      </c>
      <c r="H19" s="37">
        <v>19440</v>
      </c>
      <c r="I19" s="25">
        <f t="shared" ref="I19:I20" si="1">G19*H19</f>
        <v>12636</v>
      </c>
      <c r="J19" s="11"/>
    </row>
    <row r="20" spans="1:10" ht="27" customHeight="1">
      <c r="A20" s="93"/>
      <c r="B20" s="97"/>
      <c r="C20" s="78">
        <v>18</v>
      </c>
      <c r="D20" s="21" t="s">
        <v>220</v>
      </c>
      <c r="E20" s="13" t="s">
        <v>33</v>
      </c>
      <c r="F20" s="18" t="s">
        <v>219</v>
      </c>
      <c r="G20" s="14">
        <v>25</v>
      </c>
      <c r="H20" s="37">
        <v>50</v>
      </c>
      <c r="I20" s="25">
        <f t="shared" si="1"/>
        <v>1250</v>
      </c>
      <c r="J20" s="11"/>
    </row>
  </sheetData>
  <mergeCells count="3">
    <mergeCell ref="A1:K1"/>
    <mergeCell ref="A3:A20"/>
    <mergeCell ref="B3:B20"/>
  </mergeCells>
  <phoneticPr fontId="7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H19" sqref="H19"/>
    </sheetView>
  </sheetViews>
  <sheetFormatPr defaultColWidth="9" defaultRowHeight="13.5"/>
  <cols>
    <col min="1" max="1" width="16.5" style="62" customWidth="1"/>
    <col min="2" max="2" width="16.125" style="45" customWidth="1"/>
    <col min="3" max="3" width="9" style="45"/>
    <col min="4" max="4" width="37.375" style="45" customWidth="1"/>
    <col min="5" max="5" width="43.875" style="45" customWidth="1"/>
    <col min="6" max="6" width="10.875" style="64" customWidth="1"/>
    <col min="7" max="7" width="14.625" style="83" customWidth="1"/>
    <col min="8" max="8" width="14.625" style="84" customWidth="1"/>
    <col min="9" max="9" width="14.625" style="83" customWidth="1"/>
    <col min="10" max="10" width="17.875" style="45" customWidth="1"/>
    <col min="11" max="11" width="11.5" style="45" customWidth="1"/>
    <col min="12" max="16384" width="9" style="45"/>
  </cols>
  <sheetData>
    <row r="1" spans="1:11" ht="44.1" customHeight="1">
      <c r="A1" s="99" t="s">
        <v>90</v>
      </c>
      <c r="B1" s="100"/>
      <c r="C1" s="100"/>
      <c r="D1" s="100"/>
      <c r="E1" s="100"/>
      <c r="F1" s="100"/>
      <c r="G1" s="100"/>
      <c r="H1" s="101"/>
      <c r="I1" s="101"/>
      <c r="J1" s="102"/>
      <c r="K1" s="102"/>
    </row>
    <row r="2" spans="1:11" ht="24.95" customHeight="1">
      <c r="A2" s="46" t="s">
        <v>0</v>
      </c>
      <c r="B2" s="47" t="s">
        <v>1</v>
      </c>
      <c r="C2" s="46" t="s">
        <v>2</v>
      </c>
      <c r="D2" s="47" t="s">
        <v>3</v>
      </c>
      <c r="E2" s="48" t="s">
        <v>4</v>
      </c>
      <c r="F2" s="48" t="s">
        <v>46</v>
      </c>
      <c r="G2" s="49" t="s">
        <v>230</v>
      </c>
      <c r="H2" s="82" t="s">
        <v>231</v>
      </c>
      <c r="I2" s="51" t="s">
        <v>67</v>
      </c>
      <c r="J2" s="52" t="s">
        <v>5</v>
      </c>
    </row>
    <row r="3" spans="1:11" ht="20.100000000000001" customHeight="1">
      <c r="A3" s="89" t="s">
        <v>232</v>
      </c>
      <c r="B3" s="90" t="s">
        <v>245</v>
      </c>
      <c r="C3" s="53">
        <v>1</v>
      </c>
      <c r="D3" s="66" t="s">
        <v>40</v>
      </c>
      <c r="E3" s="66" t="s">
        <v>233</v>
      </c>
      <c r="F3" s="55" t="s">
        <v>47</v>
      </c>
      <c r="G3" s="55">
        <v>0.93</v>
      </c>
      <c r="H3" s="60">
        <v>4500</v>
      </c>
      <c r="I3" s="55">
        <f>G3*H3</f>
        <v>4185</v>
      </c>
      <c r="J3" s="67"/>
    </row>
    <row r="4" spans="1:11" ht="20.100000000000001" customHeight="1">
      <c r="A4" s="89"/>
      <c r="B4" s="90"/>
      <c r="C4" s="53">
        <v>2</v>
      </c>
      <c r="D4" s="66" t="s">
        <v>40</v>
      </c>
      <c r="E4" s="66" t="s">
        <v>234</v>
      </c>
      <c r="F4" s="55" t="s">
        <v>47</v>
      </c>
      <c r="G4" s="55">
        <v>1.27</v>
      </c>
      <c r="H4" s="60">
        <v>1500</v>
      </c>
      <c r="I4" s="55">
        <f t="shared" ref="I4:I5" si="0">G4*H4</f>
        <v>1905</v>
      </c>
      <c r="J4" s="67"/>
    </row>
    <row r="5" spans="1:11" ht="20.100000000000001" customHeight="1">
      <c r="A5" s="89"/>
      <c r="B5" s="90"/>
      <c r="C5" s="53">
        <v>3</v>
      </c>
      <c r="D5" s="66" t="s">
        <v>40</v>
      </c>
      <c r="E5" s="66" t="s">
        <v>235</v>
      </c>
      <c r="F5" s="55" t="s">
        <v>47</v>
      </c>
      <c r="G5" s="55">
        <v>0.39</v>
      </c>
      <c r="H5" s="60">
        <v>1500</v>
      </c>
      <c r="I5" s="55">
        <f t="shared" si="0"/>
        <v>585</v>
      </c>
      <c r="J5" s="67"/>
    </row>
    <row r="6" spans="1:11" ht="20.100000000000001" customHeight="1">
      <c r="A6" s="89"/>
      <c r="B6" s="90"/>
      <c r="C6" s="53">
        <v>4</v>
      </c>
      <c r="D6" s="66" t="s">
        <v>236</v>
      </c>
      <c r="E6" s="66" t="s">
        <v>238</v>
      </c>
      <c r="F6" s="55" t="s">
        <v>237</v>
      </c>
      <c r="G6" s="55">
        <v>298</v>
      </c>
      <c r="H6" s="60">
        <v>77</v>
      </c>
      <c r="I6" s="55">
        <f>G6*H6</f>
        <v>22946</v>
      </c>
      <c r="J6" s="67"/>
    </row>
  </sheetData>
  <mergeCells count="3">
    <mergeCell ref="A1:K1"/>
    <mergeCell ref="A3:A6"/>
    <mergeCell ref="B3:B6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留置针类</vt:lpstr>
      <vt:lpstr>基础护理类</vt:lpstr>
      <vt:lpstr>医技辅助材料类</vt:lpstr>
      <vt:lpstr>辅助康复类</vt:lpstr>
      <vt:lpstr>体征测量类</vt:lpstr>
      <vt:lpstr>纱布棉球类</vt:lpstr>
      <vt:lpstr>中药房辅助材料类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cgb1</cp:lastModifiedBy>
  <dcterms:created xsi:type="dcterms:W3CDTF">2018-02-27T11:14:00Z</dcterms:created>
  <dcterms:modified xsi:type="dcterms:W3CDTF">2019-07-24T06:50:11Z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